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bcem.ru\isk\Докфин\13_ТМЦ Неликвиды Статусы\Для сайта\"/>
    </mc:Choice>
  </mc:AlternateContent>
  <bookViews>
    <workbookView xWindow="480" yWindow="105" windowWidth="25440" windowHeight="12600"/>
  </bookViews>
  <sheets>
    <sheet name="Лист1" sheetId="1" r:id="rId1"/>
  </sheets>
  <definedNames>
    <definedName name="_xlnm._FilterDatabase" localSheetId="0" hidden="1">Лист1!$A$6:$G$173</definedName>
    <definedName name="_xlnm.Print_Titles" localSheetId="0">Лист1!$6:$6</definedName>
  </definedNames>
  <calcPr calcId="162913"/>
</workbook>
</file>

<file path=xl/calcChain.xml><?xml version="1.0" encoding="utf-8"?>
<calcChain xmlns="http://schemas.openxmlformats.org/spreadsheetml/2006/main">
  <c r="F172" i="1" l="1"/>
  <c r="F99" i="1" l="1"/>
  <c r="F21" i="1"/>
  <c r="F7" i="1"/>
  <c r="F179" i="1" l="1"/>
  <c r="F178" i="1"/>
  <c r="F177" i="1"/>
  <c r="F176" i="1"/>
  <c r="F171" i="1" l="1"/>
  <c r="F173" i="1"/>
  <c r="F201" i="1" l="1"/>
  <c r="F185" i="1"/>
  <c r="F184" i="1"/>
  <c r="F75" i="1"/>
  <c r="F57" i="1"/>
  <c r="F12" i="1"/>
</calcChain>
</file>

<file path=xl/sharedStrings.xml><?xml version="1.0" encoding="utf-8"?>
<sst xmlns="http://schemas.openxmlformats.org/spreadsheetml/2006/main" count="828" uniqueCount="416">
  <si>
    <t>№п/п</t>
  </si>
  <si>
    <t>Наименование товара</t>
  </si>
  <si>
    <t>Кол-во</t>
  </si>
  <si>
    <t>Ед.изм.</t>
  </si>
  <si>
    <t>шт</t>
  </si>
  <si>
    <t>* - цена на момент продажи может измениться</t>
  </si>
  <si>
    <t>УТВЕРЖДАЮ</t>
  </si>
  <si>
    <t>Код номенклатуры</t>
  </si>
  <si>
    <t>поковка 675х190 ст20 ГОСТ8479-70</t>
  </si>
  <si>
    <t>арматура ф18 ГОСТ 5781</t>
  </si>
  <si>
    <t>арматура ф28 А500С</t>
  </si>
  <si>
    <t>арматура ф32 А500С</t>
  </si>
  <si>
    <t>поковка 630х160 Ст20</t>
  </si>
  <si>
    <t>поковка 500х160 Ст55Л ГОСТ 8479-70</t>
  </si>
  <si>
    <t>арматура ф10 А500С Ст3пс</t>
  </si>
  <si>
    <t>Поковка кольцо 8416</t>
  </si>
  <si>
    <t>каркас плоский L3.100 (ЗАО ИЦ)</t>
  </si>
  <si>
    <t>каркас плоский L5.900 (ЗАО ИЦ)</t>
  </si>
  <si>
    <t>поковка ф930х720х190 Ст45</t>
  </si>
  <si>
    <t>пруток 20мм медный круглый ГОСТ 859-78</t>
  </si>
  <si>
    <t>болт М18х50 ГОСТ 7798-70</t>
  </si>
  <si>
    <t>болт М18х70 ГОСТ 7798-70</t>
  </si>
  <si>
    <t>Шпилька М-68 в к-те</t>
  </si>
  <si>
    <t>нож для гильотины Н478 575х70х28 6ХС ГОСТ 25306-82</t>
  </si>
  <si>
    <t>долбяк зуборезный чашечный прямозубый m=3.0 z=25 2540-0047 ГОСТ 6762-79</t>
  </si>
  <si>
    <t>Сверла разные</t>
  </si>
  <si>
    <t>Твердый сплав</t>
  </si>
  <si>
    <t>кабель радиочастотный РК75-4-11 ГОСТ 11326.23-79</t>
  </si>
  <si>
    <t>ключ с металлическим корпусом для монтажа фитингов компрессионных пластиковых D 40...63мм</t>
  </si>
  <si>
    <t>труба Ст530х7-1-ППУ-ПЭ с саморегулирующимся нагревательным кабелем ГОСТ 30732-2006</t>
  </si>
  <si>
    <t>Ось</t>
  </si>
  <si>
    <t>Венец зубчатый</t>
  </si>
  <si>
    <t>переключатель двухходовой СМЦ-620 ф150мм</t>
  </si>
  <si>
    <t>палец ф 50 L143 (РМЦ)</t>
  </si>
  <si>
    <t>заклепа ф60 L122 (нержавейка) (РМЦ)</t>
  </si>
  <si>
    <t>провод обмоточный с стекловолокнистой изоляцией круглый ПСД-1 ф1.0мм</t>
  </si>
  <si>
    <t>провод термоэлектродный ПТВО-ХА 2х1.5</t>
  </si>
  <si>
    <t>оправа защитная к термометру 285/100</t>
  </si>
  <si>
    <t>преобразователь температуры ТМТ-2-1-100м-А-3-300</t>
  </si>
  <si>
    <t>термопреобразователь сопротивления ДТС 035-100М.В4.500</t>
  </si>
  <si>
    <t>преобразователь температуры ТМТ-2-1-100м-А-3-100</t>
  </si>
  <si>
    <t>РВД 7823-4617810</t>
  </si>
  <si>
    <t>патрон фильтра 867-01-0194 Дресста</t>
  </si>
  <si>
    <t>крышка подшипника опорная 313-04-1048</t>
  </si>
  <si>
    <t>полуось 7822-2403068</t>
  </si>
  <si>
    <t>полуось заднего моста 7822-2403070-10</t>
  </si>
  <si>
    <t>головка тормозная (суппорт) 854-04-0013</t>
  </si>
  <si>
    <t>шкворень 265-17-0317</t>
  </si>
  <si>
    <t>РВД 7823-4617750</t>
  </si>
  <si>
    <t>РВД 7823-4617710</t>
  </si>
  <si>
    <t>РВД 7823-4617840</t>
  </si>
  <si>
    <t>РВД 7823-4617650</t>
  </si>
  <si>
    <t>Ремень SPB 4000</t>
  </si>
  <si>
    <t>Подшипник 319</t>
  </si>
  <si>
    <t>Вал</t>
  </si>
  <si>
    <t>радиатор (конвектор)</t>
  </si>
  <si>
    <t>010703006068</t>
  </si>
  <si>
    <t>051601017068</t>
  </si>
  <si>
    <t>кг</t>
  </si>
  <si>
    <t>т</t>
  </si>
  <si>
    <t>м</t>
  </si>
  <si>
    <t>пог.м</t>
  </si>
  <si>
    <t>компл</t>
  </si>
  <si>
    <t>Агрегат сварочный АДД 2*2502ВГ на шасси  НВ 9887</t>
  </si>
  <si>
    <t>Дозировочно- смешивающий фасовочный комплекс по приготовлению и фасовке сухих смесей</t>
  </si>
  <si>
    <t>ОС</t>
  </si>
  <si>
    <t>АО "Искитимцемент"</t>
  </si>
  <si>
    <t>Управляющий директор</t>
  </si>
  <si>
    <t>______________Скакун В.П.</t>
  </si>
  <si>
    <t>Серьга на привод 160х450х950</t>
  </si>
  <si>
    <t>Барабан поддерживающий черт.11695.00.05</t>
  </si>
  <si>
    <t>Барабан контрольного сита мельницы 3х4</t>
  </si>
  <si>
    <t>Патрубок разгрузочный</t>
  </si>
  <si>
    <t>Подвенцовая шестерня D505 Z-21, m-22</t>
  </si>
  <si>
    <t>Подвенцовая шестерня D890 Z-25, m-33</t>
  </si>
  <si>
    <t>Балка поперечная неподвижная</t>
  </si>
  <si>
    <t>Балка поперечная подвижная</t>
  </si>
  <si>
    <t>Венцовая  шестерня, z-200 m-22 h-400 D-4400</t>
  </si>
  <si>
    <t>Венцовая  шестерня z-200 m-22 h-400 D-4400</t>
  </si>
  <si>
    <t>Венцовая  шестерня z-126 m-33 h-500 D-4158</t>
  </si>
  <si>
    <t>Венцовая  шестерня z-132 m-22 h-275 D-2904</t>
  </si>
  <si>
    <t xml:space="preserve">Венец зубчатый Ø2904 z-132 m-22 H-220 (4 отв). </t>
  </si>
  <si>
    <t xml:space="preserve">Венец зубчатый Ø4450 z-200  m-22 H-395 (6 отв). </t>
  </si>
  <si>
    <t xml:space="preserve">Венец зубчатый Ø4210 z-138 m-30 H-350 (4 отв). </t>
  </si>
  <si>
    <t xml:space="preserve">Венец зубчатый Ø2904 z-132  m-22 H-220 (4 отв). </t>
  </si>
  <si>
    <t>Редуктор Zahnradgetriebe б/у</t>
  </si>
  <si>
    <t>шт.</t>
  </si>
  <si>
    <t>База оборудования</t>
  </si>
  <si>
    <t>Трансформатор ОМП 10/6-0,23</t>
  </si>
  <si>
    <t>Переключательный пункт (инв.9114), распредустройство (инв.9935), распред.устройство КРН-10 (инв.9065)</t>
  </si>
  <si>
    <t>Трансформаторная подстанция КТП6-04-4 (трансформатор ТМ-18/6) (инв.3185)</t>
  </si>
  <si>
    <t>Трансформаторная подстанция (ТЭМ-20/6) (инв.9466, инв.9426))</t>
  </si>
  <si>
    <t>ЯКНО-6 распред. Устройство (инв.9064), высок. Распред.устройство (инв.3152)</t>
  </si>
  <si>
    <t>Высоков.распред устройство РВНО (инв.1656)</t>
  </si>
  <si>
    <t>ТМЦ реализуется одним лотом</t>
  </si>
  <si>
    <t>Вентилятор ВДИ 11.5К 1500</t>
  </si>
  <si>
    <t>Насос ЦИСТ</t>
  </si>
  <si>
    <t>Станок токарно-винторезный 1к62 (1961г.в) на запчасти</t>
  </si>
  <si>
    <t>Станок деревообрабатывающий ФСШ-1(ТЧПА7)</t>
  </si>
  <si>
    <t>МЕШКОЗАШИВОЧНАЯ МАШИНА</t>
  </si>
  <si>
    <t>РАСТВОРОСМЕСИТЕЛЬ РН200/</t>
  </si>
  <si>
    <t>ВЕНТИЛЯТОР ВЦ14-46-4ПР</t>
  </si>
  <si>
    <t>-</t>
  </si>
  <si>
    <t>Проволока марка Х15Н60 нихром ГОСТ 10994-74</t>
  </si>
  <si>
    <t>рулонов</t>
  </si>
  <si>
    <t>Проволока нихромовая ф4мм</t>
  </si>
  <si>
    <t>Проволока бандажная луженая ф2,5мм ГОСТ 9124-59</t>
  </si>
  <si>
    <t>Проволока бандажная луженая ф2мм ГОСТ 9124-60</t>
  </si>
  <si>
    <t>5S</t>
  </si>
  <si>
    <t>Склад металла №5</t>
  </si>
  <si>
    <t>Примечание</t>
  </si>
  <si>
    <t>клапан редукционный УН10.74СБКР50</t>
  </si>
  <si>
    <t>пластина 4100х2030х30мм Поликерамапласт Альфа-М (в комплекте: гайка,шайба,резьбовая шпилька,заглушка</t>
  </si>
  <si>
    <t>корпус подшипника упорно-опорного ДРЦ 21х2 черт. 187267</t>
  </si>
  <si>
    <t>плита порога 11323-00-00 40Х24Н12СЛ</t>
  </si>
  <si>
    <t>бронеплита конусно-волнистая черт. Р61.000.04/12Б</t>
  </si>
  <si>
    <t>плита барабана черт. 3603.23.002.0</t>
  </si>
  <si>
    <t>автошина 11.00R20 И-111А (16 сл)</t>
  </si>
  <si>
    <t>расходомер ультразвуковой MICRONICS AVFM-II-B1A1A1C1A</t>
  </si>
  <si>
    <t>плита порога (подпорная плита)-башмак</t>
  </si>
  <si>
    <t>рама подвенцовой шестерни печи №7/8</t>
  </si>
  <si>
    <t>клапан отсечной Ду200 Ду150 фланцевый</t>
  </si>
  <si>
    <t>редуктор 5Ц2-250-20-12-Ц-Ц-У1</t>
  </si>
  <si>
    <t>Подшипник 3528А</t>
  </si>
  <si>
    <t>кожух винтового конвеера ф400 L-600 (РМЦ)</t>
  </si>
  <si>
    <t>кирпич ШЦУ-Э</t>
  </si>
  <si>
    <t>вкладыш верхний ф220мм черт. М25.100 СЧ24-44 ГОСТ 1412-85</t>
  </si>
  <si>
    <t>вкладыш нижний ф220мм черт. М25.110 СЧ24-44 ГОСТ 1412-85</t>
  </si>
  <si>
    <t>затвор пылевой двойной с электроприводом ЗПДЭ 240х240</t>
  </si>
  <si>
    <t>плита пороговая 40х24н12сл черт. 11949.00.01 в сборе с подложкой</t>
  </si>
  <si>
    <t>сопло газовой горелки черт. 11266.01.00.01</t>
  </si>
  <si>
    <t>бронеболт с гайкой М36х4х150 ГОСТ 224392-73</t>
  </si>
  <si>
    <t>ограничитель перенапряжений ОПН РВ/TEL-6/7.6/5/250 УХЛ1</t>
  </si>
  <si>
    <t>Венец червячного колеса</t>
  </si>
  <si>
    <t>Диафрагма</t>
  </si>
  <si>
    <t>кабель АКВВГ 19х2.5</t>
  </si>
  <si>
    <t>клапан запорно-регулирующий Ду500мм УКЭМ-1.11.500/1.0.112ф/ф ПГВУ 292-50 (согласно опросного листа)</t>
  </si>
  <si>
    <t>счетчик времени наработки СВН-2-02 27В ТУ 25-1865.081-87</t>
  </si>
  <si>
    <t>двигатель электрический 4МТКМ200L 22кВт 700об/мин</t>
  </si>
  <si>
    <t>кабель контрольный алюминиевый с изоляцией из самозатухающего полиэтилена АКПсВГ 19х2.5</t>
  </si>
  <si>
    <t>кабель контрольный экранированный КВВГэ 14х1 ГОСТ 1508-78</t>
  </si>
  <si>
    <t>головка газовой горелки черт. 11266.01.00.02</t>
  </si>
  <si>
    <t>Лента конвейерная бесконечная</t>
  </si>
  <si>
    <t>подшипник 3620 ГОСТ 3395-89</t>
  </si>
  <si>
    <t>болт М22х100 ГОСТ 7798-80</t>
  </si>
  <si>
    <t>орган поршневой регулирующий 35 черт. С245.00.00.01СБ</t>
  </si>
  <si>
    <t>кабель силовой ААБлГ-6 3х95 6кВ ТУ 16.К09-143-2004</t>
  </si>
  <si>
    <t>плита порога с контруклоном черт. 11295-00-00</t>
  </si>
  <si>
    <t>колесо зубчатое конич.</t>
  </si>
  <si>
    <t>кабель силовой с пропитанной бумажной изоляцией ААШВ-1 4х185 ГОСТ 15410-73</t>
  </si>
  <si>
    <t>механизм электрический многооборотный МЭМ2 100/160-25У-02К У2</t>
  </si>
  <si>
    <t>датчик-реле давления ДР-Д506</t>
  </si>
  <si>
    <t>пост кнопочный КУ92 взрывозащищенный 1ЕXdIIBT5 16А ТУ16-526.201-75</t>
  </si>
  <si>
    <t>Пластина</t>
  </si>
  <si>
    <t>накладка резиновая к шламовой задвижке ЗШ-250А-01</t>
  </si>
  <si>
    <t>подшипник 2097952 ГОСТ 6364-78</t>
  </si>
  <si>
    <t>блок снижения напряжения холостого хода БСН-10</t>
  </si>
  <si>
    <t>болт крепления межкамерной перегородки М36х3х120 Estanda</t>
  </si>
  <si>
    <t>П/муфта *450</t>
  </si>
  <si>
    <t>палец венцовой шестерни ф190 L905 (РМЦ)</t>
  </si>
  <si>
    <t>рама редуктора вспомогательного привода печи №7/8</t>
  </si>
  <si>
    <t>блок испытательный БИ-4М</t>
  </si>
  <si>
    <t>Подшипник 7524</t>
  </si>
  <si>
    <t>горелка запальная ЭЗГ L=500мм Р=60кВт ТУ 3113-006-878757-67-2011</t>
  </si>
  <si>
    <t>Болт с гайкой и шайбой М-30 ж/п</t>
  </si>
  <si>
    <t>провод алюминиевый силовой монтажный осветительный АПВ 1х2.5 ГОСТ 6323-79</t>
  </si>
  <si>
    <t>задвижка чугунная Ду65 Ру16</t>
  </si>
  <si>
    <t>электроды Kjellberg Finsterwalde 240 ф3.25х350мм</t>
  </si>
  <si>
    <t>переключатель давления мембранный MWXXUN 0/400мбар</t>
  </si>
  <si>
    <t>двигатель электрический АД200М6 22кВт 1000об/мин</t>
  </si>
  <si>
    <t>электроды Kjellberg Finsterwalde 425 ф3.25х350мм</t>
  </si>
  <si>
    <t>подшипник 238Л ГОСТ 520-2011</t>
  </si>
  <si>
    <t>болт М30х100 ГОСТ 7798-80</t>
  </si>
  <si>
    <t>муфта сцепная привода передвижения горелки вращающейся печи черт. 12307.01.00.00</t>
  </si>
  <si>
    <t>барабан тормозной передний ПАЗ-3205 кат.№3205-3501070</t>
  </si>
  <si>
    <t>тиристор симметричный ТС142-80-14-4</t>
  </si>
  <si>
    <t>Подшипник 7622</t>
  </si>
  <si>
    <t>Рукав полиэтиленовый</t>
  </si>
  <si>
    <t>манометр ТМ-810</t>
  </si>
  <si>
    <t>Лабиринтные уплотнения</t>
  </si>
  <si>
    <t>электроды ЭА 395/9 3.0-ВД1-Б1</t>
  </si>
  <si>
    <t>разъединитель РВФ-10/630 с приводом ПР-10</t>
  </si>
  <si>
    <t>труба металлопластиковая 32х3 импортная</t>
  </si>
  <si>
    <t>заглушка поворотная Ду500 Ру16 Ст20 Т-ММ-25-01-06</t>
  </si>
  <si>
    <t>диск алмазный 400</t>
  </si>
  <si>
    <t>Кольцо дистацион,</t>
  </si>
  <si>
    <t>задвижка шиберная Ду125</t>
  </si>
  <si>
    <t>отвод стальной 90 градусов 325х8 ГОСТ 17375-83</t>
  </si>
  <si>
    <t>Поковка ступица кг 401001</t>
  </si>
  <si>
    <t>болт М48 L280 в комплекте с гайкой (РМЦ)</t>
  </si>
  <si>
    <t>фильтр воздуха ФВ-06-03</t>
  </si>
  <si>
    <t>фильтр ячейковый ФяРБ(М) 50Па ГОСТ Р 51251-99</t>
  </si>
  <si>
    <t>подшипник 2222 М ГОСТ 8328-75</t>
  </si>
  <si>
    <t>вентиль муфтовый 15кч19п Ду25</t>
  </si>
  <si>
    <t>фторопласт листовой 6:8 ТУ 6-05-810-88</t>
  </si>
  <si>
    <t>кожух с колесом 7548-1709250</t>
  </si>
  <si>
    <t>подшипник 3626 ГОСТ 3395-89</t>
  </si>
  <si>
    <t>контактор КПД121 110В 63А ГОСТ 11206-77</t>
  </si>
  <si>
    <t>Шкив *400*75 *160,5</t>
  </si>
  <si>
    <t>колосник левый реставрированный (РМЦ)</t>
  </si>
  <si>
    <t>термостат FRICO KRT 1900</t>
  </si>
  <si>
    <t>Вентильный блок</t>
  </si>
  <si>
    <t>измеритель температуры портативный ИТПМ-1П-ТС-Х</t>
  </si>
  <si>
    <t>заслонка воздушная регулирующая Ду-900 (согласно спецификации)</t>
  </si>
  <si>
    <t>Канат 20мм</t>
  </si>
  <si>
    <t>кабель контрольный алюминиевый с изоляцией из самозатухающего полиэтилена АКПсВГ 7х2.5</t>
  </si>
  <si>
    <t>Круг (отрез.шлиф.)</t>
  </si>
  <si>
    <t>кабель АСБЭ -1 10 1х50</t>
  </si>
  <si>
    <t>подшипник 134 ГОСТ 3395-89</t>
  </si>
  <si>
    <t>модуль I-87024</t>
  </si>
  <si>
    <t>подшипник NU 221 ECP</t>
  </si>
  <si>
    <t>электроды НИИ-48 5.0-ВД1-Б1 ГОСТ 9466-75</t>
  </si>
  <si>
    <t>отвод 90-426х8-20 ГОСТ 17375-2001</t>
  </si>
  <si>
    <t>втулка подсальниковая 6Ш8-01.048</t>
  </si>
  <si>
    <t>гайка М64 ГОСТ 5915-80</t>
  </si>
  <si>
    <t>подшипник 3624 ГОСТ 3395-89</t>
  </si>
  <si>
    <t>пост сигнализации ПСО-С-51 У1</t>
  </si>
  <si>
    <t>двигатель электрический П-61 У4 6кВт 1000об/мин</t>
  </si>
  <si>
    <t>двигатель электрический асинхронный А250 S8 37кВт 730об/мин</t>
  </si>
  <si>
    <t>накладка тормозная 53 3501105</t>
  </si>
  <si>
    <t>модуль расширения 4 релейных входа AL2-4EX-A2</t>
  </si>
  <si>
    <t>манометр технический МП3-Уф 40кгс/см2 ГОСТ 2405-88</t>
  </si>
  <si>
    <t>смазка солидол Ж ГОСТ 1033-79</t>
  </si>
  <si>
    <t>муфта концевая 1ПКВТ-10-70/120(Б)</t>
  </si>
  <si>
    <t>051304009975</t>
  </si>
  <si>
    <t>051319011985</t>
  </si>
  <si>
    <t>051305010039</t>
  </si>
  <si>
    <t>051304009905</t>
  </si>
  <si>
    <t>051304009875</t>
  </si>
  <si>
    <t>051603001589</t>
  </si>
  <si>
    <t>051406012881</t>
  </si>
  <si>
    <t>051305026431</t>
  </si>
  <si>
    <t>051305026470</t>
  </si>
  <si>
    <t>010701005687</t>
  </si>
  <si>
    <t>061802026579</t>
  </si>
  <si>
    <t>051304026344</t>
  </si>
  <si>
    <t>051309010188</t>
  </si>
  <si>
    <t>010808026299</t>
  </si>
  <si>
    <t>010808026300</t>
  </si>
  <si>
    <t>051305010031</t>
  </si>
  <si>
    <t>010701026272</t>
  </si>
  <si>
    <t>051302026338</t>
  </si>
  <si>
    <t>051606018340</t>
  </si>
  <si>
    <t>051305026460</t>
  </si>
  <si>
    <t>010910026325</t>
  </si>
  <si>
    <t>010701026273</t>
  </si>
  <si>
    <t>051304009952</t>
  </si>
  <si>
    <t>051304009953</t>
  </si>
  <si>
    <t>051314011785</t>
  </si>
  <si>
    <t>051327012230</t>
  </si>
  <si>
    <t>051305010092</t>
  </si>
  <si>
    <t>051305010121</t>
  </si>
  <si>
    <t>051303009832</t>
  </si>
  <si>
    <t>051312011340</t>
  </si>
  <si>
    <t>051304026356</t>
  </si>
  <si>
    <t>051601026533</t>
  </si>
  <si>
    <t>051312010429</t>
  </si>
  <si>
    <t>010701026621</t>
  </si>
  <si>
    <t>010703026288</t>
  </si>
  <si>
    <t>051305027056</t>
  </si>
  <si>
    <t>010904008051</t>
  </si>
  <si>
    <t>051312011189</t>
  </si>
  <si>
    <t>051608018878</t>
  </si>
  <si>
    <t>051312011171</t>
  </si>
  <si>
    <t>051312027096</t>
  </si>
  <si>
    <t>051305026457</t>
  </si>
  <si>
    <t>051305010122</t>
  </si>
  <si>
    <t>051607026548</t>
  </si>
  <si>
    <t>051601017048</t>
  </si>
  <si>
    <t>051606018350</t>
  </si>
  <si>
    <t>010703005924</t>
  </si>
  <si>
    <t>051305010062</t>
  </si>
  <si>
    <t>051312011349</t>
  </si>
  <si>
    <t>051305010043</t>
  </si>
  <si>
    <t>010701005686</t>
  </si>
  <si>
    <t>051303026343</t>
  </si>
  <si>
    <t>051312010937</t>
  </si>
  <si>
    <t>051312011097</t>
  </si>
  <si>
    <t>051406012863</t>
  </si>
  <si>
    <t>051312011193</t>
  </si>
  <si>
    <t>051312011186</t>
  </si>
  <si>
    <t>010802026297</t>
  </si>
  <si>
    <t>051601017047</t>
  </si>
  <si>
    <t>051324012077</t>
  </si>
  <si>
    <t>051606018549</t>
  </si>
  <si>
    <t>051312010376</t>
  </si>
  <si>
    <t>061802026561</t>
  </si>
  <si>
    <t>010701005655</t>
  </si>
  <si>
    <t>051601017046</t>
  </si>
  <si>
    <t>051304010017</t>
  </si>
  <si>
    <t>051302026340</t>
  </si>
  <si>
    <t>051305026466</t>
  </si>
  <si>
    <t>010701005832</t>
  </si>
  <si>
    <t>051305026471</t>
  </si>
  <si>
    <t>010808006793</t>
  </si>
  <si>
    <t>051312011414</t>
  </si>
  <si>
    <t>051606018416</t>
  </si>
  <si>
    <t>010701005751</t>
  </si>
  <si>
    <t>051305010066</t>
  </si>
  <si>
    <t>010703026278</t>
  </si>
  <si>
    <t>051312010517</t>
  </si>
  <si>
    <t>051329012349</t>
  </si>
  <si>
    <t>010705006243</t>
  </si>
  <si>
    <t>051312011215</t>
  </si>
  <si>
    <t>051312011184</t>
  </si>
  <si>
    <t>051601014528</t>
  </si>
  <si>
    <t>051608018920</t>
  </si>
  <si>
    <t>010705006248</t>
  </si>
  <si>
    <t>051601017066</t>
  </si>
  <si>
    <t>051606018593</t>
  </si>
  <si>
    <t>061802026603</t>
  </si>
  <si>
    <t>010703005936</t>
  </si>
  <si>
    <t>051305010102</t>
  </si>
  <si>
    <t>051601026987</t>
  </si>
  <si>
    <t>051312011117</t>
  </si>
  <si>
    <t>051606018435</t>
  </si>
  <si>
    <t>051607026551</t>
  </si>
  <si>
    <t>051406012985</t>
  </si>
  <si>
    <t>010701026262</t>
  </si>
  <si>
    <t>010701026263</t>
  </si>
  <si>
    <t>010705006246</t>
  </si>
  <si>
    <t>051406012925</t>
  </si>
  <si>
    <t>051406012927</t>
  </si>
  <si>
    <t>051312010912</t>
  </si>
  <si>
    <t>010904007946</t>
  </si>
  <si>
    <t>010904007906</t>
  </si>
  <si>
    <t>010808006692</t>
  </si>
  <si>
    <t>010701005758</t>
  </si>
  <si>
    <t>051305026428</t>
  </si>
  <si>
    <t>051324032190</t>
  </si>
  <si>
    <t>010904007975</t>
  </si>
  <si>
    <t>010904007804</t>
  </si>
  <si>
    <t>010701026264</t>
  </si>
  <si>
    <t>051304026358</t>
  </si>
  <si>
    <t>051327012171</t>
  </si>
  <si>
    <t>051327012239</t>
  </si>
  <si>
    <t>051606018592</t>
  </si>
  <si>
    <t>010808006794</t>
  </si>
  <si>
    <t>010904007573</t>
  </si>
  <si>
    <t>051604018196</t>
  </si>
  <si>
    <t>051601017051</t>
  </si>
  <si>
    <t>051606018353</t>
  </si>
  <si>
    <t>051406012930</t>
  </si>
  <si>
    <t>051312010496</t>
  </si>
  <si>
    <t>051304026357</t>
  </si>
  <si>
    <t>051601017060</t>
  </si>
  <si>
    <t>051305026463</t>
  </si>
  <si>
    <t>051601016847</t>
  </si>
  <si>
    <t>051503013896</t>
  </si>
  <si>
    <t>051406026513</t>
  </si>
  <si>
    <t>051601026535</t>
  </si>
  <si>
    <t>051601026524</t>
  </si>
  <si>
    <t>010702005878</t>
  </si>
  <si>
    <t>010803006414</t>
  </si>
  <si>
    <t>051304027055</t>
  </si>
  <si>
    <t>010704026293</t>
  </si>
  <si>
    <t>010701005684</t>
  </si>
  <si>
    <t>051312011213</t>
  </si>
  <si>
    <t>010802026295</t>
  </si>
  <si>
    <t>051312026493</t>
  </si>
  <si>
    <t>051305026439</t>
  </si>
  <si>
    <t>051606018231</t>
  </si>
  <si>
    <t>051406012829</t>
  </si>
  <si>
    <t>051606018547</t>
  </si>
  <si>
    <t>010705006212</t>
  </si>
  <si>
    <t>051601017067</t>
  </si>
  <si>
    <t>010902007371</t>
  </si>
  <si>
    <t>010701005638</t>
  </si>
  <si>
    <t>051601014034</t>
  </si>
  <si>
    <t>010703005962</t>
  </si>
  <si>
    <t>051606018352</t>
  </si>
  <si>
    <t>051406012734</t>
  </si>
  <si>
    <t>051312011162</t>
  </si>
  <si>
    <t>051608026559</t>
  </si>
  <si>
    <t>051608026558</t>
  </si>
  <si>
    <t>051601014328</t>
  </si>
  <si>
    <t>051601015216</t>
  </si>
  <si>
    <t>051406012912</t>
  </si>
  <si>
    <t>051406012743</t>
  </si>
  <si>
    <t>051606018321</t>
  </si>
  <si>
    <t>030207009343</t>
  </si>
  <si>
    <t>051312011255</t>
  </si>
  <si>
    <t>010703006059</t>
  </si>
  <si>
    <t>электронагреватель ТЭН 86А 10/2.7 J220 для аквадистиллятора АЭ-25</t>
  </si>
  <si>
    <t>0107*Изделия из металлов</t>
  </si>
  <si>
    <t>0108*Инструмент</t>
  </si>
  <si>
    <t>0109*Расходные материалы</t>
  </si>
  <si>
    <t>0516*Запасные части, Автошины</t>
  </si>
  <si>
    <t>0618*Прочие</t>
  </si>
  <si>
    <t>0302*Топливо,Технические жидкости</t>
  </si>
  <si>
    <t>0515*З/ч к оборудованию непроизводственной сферы</t>
  </si>
  <si>
    <t>0514*З/части к вспомогательному оборудованию и комплектующие к основному оборудованию</t>
  </si>
  <si>
    <t>0513*З/части к технологичнскому оборудованию</t>
  </si>
  <si>
    <t>Двигатель электрический 4А ЗМ 800/6000 УХЛ 4800КВт 2979</t>
  </si>
  <si>
    <t>Весы крановые CAS Caston-III 30тонн</t>
  </si>
  <si>
    <t>балка подколосниковая ХК3.03.002</t>
  </si>
  <si>
    <t>Задвижка ф250 30ч6бр</t>
  </si>
  <si>
    <t>Полуприцеп цементовоз Бецема ТЦ-21</t>
  </si>
  <si>
    <t>8638,8641,8640,8604</t>
  </si>
  <si>
    <t>без компрессоров.</t>
  </si>
  <si>
    <t>ванна цветная</t>
  </si>
  <si>
    <t>Маска многоразовая</t>
  </si>
  <si>
    <t>0906*Средства индивидуальной защиты</t>
  </si>
  <si>
    <t>поковка 675х190 ст20 ГОСТ 8479-70</t>
  </si>
  <si>
    <t>т.</t>
  </si>
  <si>
    <t>*Стоимость с НДС 22%</t>
  </si>
  <si>
    <t>Оперативный перечень ТМЦ на продажу на 07.05.2026г.</t>
  </si>
  <si>
    <t>от 07.05.2026г.</t>
  </si>
  <si>
    <t>Трансформатор ТМЗ 1000/10-72У1 (6кВ), 1980 г. изготовления, соединение У/Ун-0</t>
  </si>
  <si>
    <t>Трансформатор ТАМ 1000 (6кВ), 1965 г. изготовления, соединение У/Ун-12</t>
  </si>
  <si>
    <t>Трансформатор ТМ 630/6, 1980 г. изготовления, соединение У/Ун-0</t>
  </si>
  <si>
    <t>Трансформатор ТМ 320/6 U=6кВ, 1963 г. изготовления, соединение У/Ун-12</t>
  </si>
  <si>
    <t>Разобранная комплектная трансформаторная подстанция состоящая из металлического корпуcа и трансформатора ориентировочно "ТМ 320/3", U-3/0,4кВ., 1965 г.</t>
  </si>
  <si>
    <t>Мачтовая КТП 25/10 включая трансформатор ТМ 25/10 U=10 кВ, год изгот. 1978г. соединение У/Ун-0</t>
  </si>
  <si>
    <t>Цистерна вакуумная КО 505А00001(праваялевая)</t>
  </si>
  <si>
    <t>стартовая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</si>
</sst>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000000000000"/>
    <numFmt numFmtId="166" formatCode="_-* #,##0_-;\-* #,##0_-;_-* &quot;-&quot;??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rgb="FF3F3F76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rgb="FFFA7D00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rgb="FF9C6500"/>
      <name val="Arial"/>
      <family val="2"/>
      <charset val="204"/>
    </font>
    <font>
      <sz val="11"/>
      <color rgb="FF9C0006"/>
      <name val="Arial"/>
      <family val="2"/>
      <charset val="204"/>
    </font>
    <font>
      <i/>
      <sz val="11"/>
      <color rgb="FF7F7F7F"/>
      <name val="Arial"/>
      <family val="2"/>
      <charset val="204"/>
    </font>
    <font>
      <sz val="11"/>
      <color rgb="FFFA7D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61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61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610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7" borderId="7" applyNumberFormat="0" applyAlignment="0" applyProtection="0"/>
    <xf numFmtId="0" fontId="14" fillId="4" borderId="0" applyNumberFormat="0" applyBorder="0" applyAlignment="0" applyProtection="0"/>
    <xf numFmtId="0" fontId="3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9" fillId="2" borderId="0" applyNumberFormat="0" applyBorder="0" applyAlignment="0" applyProtection="0"/>
    <xf numFmtId="43" fontId="23" fillId="0" borderId="0" applyFont="0" applyFill="0" applyBorder="0" applyAlignment="0" applyProtection="0"/>
  </cellStyleXfs>
  <cellXfs count="42">
    <xf numFmtId="0" fontId="0" fillId="0" borderId="0" xfId="0"/>
    <xf numFmtId="0" fontId="20" fillId="15" borderId="0" xfId="2" applyFont="1" applyFill="1" applyBorder="1" applyAlignment="1">
      <alignment horizontal="right" vertical="center" wrapText="1"/>
    </xf>
    <xf numFmtId="0" fontId="20" fillId="15" borderId="0" xfId="2" applyFont="1" applyFill="1" applyBorder="1" applyAlignment="1">
      <alignment horizontal="left" vertical="center"/>
    </xf>
    <xf numFmtId="0" fontId="21" fillId="15" borderId="0" xfId="0" applyNumberFormat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22" fillId="0" borderId="0" xfId="0" applyFont="1" applyAlignment="1">
      <alignment horizontal="right"/>
    </xf>
    <xf numFmtId="0" fontId="24" fillId="0" borderId="0" xfId="0" applyFont="1"/>
    <xf numFmtId="0" fontId="20" fillId="15" borderId="0" xfId="2" applyFont="1" applyFill="1" applyBorder="1" applyAlignment="1">
      <alignment horizontal="right" vertical="center"/>
    </xf>
    <xf numFmtId="0" fontId="25" fillId="2" borderId="10" xfId="26" applyFont="1" applyFill="1" applyBorder="1" applyAlignment="1">
      <alignment horizontal="center" vertical="center" wrapText="1"/>
    </xf>
    <xf numFmtId="4" fontId="25" fillId="2" borderId="10" xfId="26" applyNumberFormat="1" applyFont="1" applyFill="1" applyBorder="1" applyAlignment="1">
      <alignment horizontal="center" vertical="center" wrapText="1"/>
    </xf>
    <xf numFmtId="0" fontId="25" fillId="2" borderId="10" xfId="26" applyFont="1" applyFill="1" applyBorder="1" applyAlignment="1">
      <alignment horizontal="center" vertical="top" wrapText="1"/>
    </xf>
    <xf numFmtId="0" fontId="26" fillId="15" borderId="10" xfId="0" applyFont="1" applyFill="1" applyBorder="1" applyAlignment="1">
      <alignment horizontal="left" vertical="top" wrapText="1"/>
    </xf>
    <xf numFmtId="4" fontId="26" fillId="15" borderId="10" xfId="2" applyNumberFormat="1" applyFont="1" applyFill="1" applyBorder="1" applyAlignment="1">
      <alignment horizontal="left" vertical="top"/>
    </xf>
    <xf numFmtId="0" fontId="26" fillId="15" borderId="12" xfId="0" applyFont="1" applyFill="1" applyBorder="1" applyAlignment="1">
      <alignment horizontal="left" vertical="top"/>
    </xf>
    <xf numFmtId="43" fontId="27" fillId="0" borderId="10" xfId="27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 wrapText="1" shrinkToFit="1"/>
    </xf>
    <xf numFmtId="0" fontId="27" fillId="0" borderId="10" xfId="0" applyFont="1" applyBorder="1" applyAlignment="1">
      <alignment horizontal="left" vertical="top"/>
    </xf>
    <xf numFmtId="165" fontId="25" fillId="2" borderId="10" xfId="26" applyNumberFormat="1" applyFont="1" applyFill="1" applyBorder="1" applyAlignment="1">
      <alignment horizontal="center" vertical="top" wrapText="1"/>
    </xf>
    <xf numFmtId="0" fontId="26" fillId="15" borderId="10" xfId="0" applyFont="1" applyFill="1" applyBorder="1" applyAlignment="1">
      <alignment horizontal="left" vertical="top"/>
    </xf>
    <xf numFmtId="166" fontId="27" fillId="0" borderId="10" xfId="27" applyNumberFormat="1" applyFont="1" applyBorder="1" applyAlignment="1">
      <alignment horizontal="left" vertical="top"/>
    </xf>
    <xf numFmtId="0" fontId="27" fillId="15" borderId="10" xfId="2" applyFont="1" applyFill="1" applyBorder="1" applyAlignment="1">
      <alignment horizontal="left" vertical="top" wrapText="1"/>
    </xf>
    <xf numFmtId="0" fontId="27" fillId="15" borderId="10" xfId="0" applyFont="1" applyFill="1" applyBorder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43" fontId="27" fillId="0" borderId="11" xfId="27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28" fillId="2" borderId="10" xfId="26" applyFont="1" applyFill="1" applyBorder="1" applyAlignment="1">
      <alignment horizontal="center" vertical="top" wrapText="1"/>
    </xf>
    <xf numFmtId="0" fontId="27" fillId="15" borderId="10" xfId="0" applyFont="1" applyFill="1" applyBorder="1" applyAlignment="1">
      <alignment horizontal="left" vertical="top" wrapText="1"/>
    </xf>
    <xf numFmtId="0" fontId="27" fillId="15" borderId="12" xfId="0" applyFont="1" applyFill="1" applyBorder="1" applyAlignment="1">
      <alignment horizontal="left" vertical="top"/>
    </xf>
    <xf numFmtId="43" fontId="26" fillId="0" borderId="10" xfId="27" applyFont="1" applyFill="1" applyBorder="1" applyAlignment="1">
      <alignment horizontal="left" vertical="top"/>
    </xf>
    <xf numFmtId="0" fontId="27" fillId="15" borderId="10" xfId="2" applyFont="1" applyFill="1" applyBorder="1" applyAlignment="1">
      <alignment horizontal="left" vertical="top"/>
    </xf>
    <xf numFmtId="4" fontId="26" fillId="0" borderId="10" xfId="2" applyNumberFormat="1" applyFont="1" applyFill="1" applyBorder="1" applyAlignment="1">
      <alignment horizontal="left" vertical="top"/>
    </xf>
    <xf numFmtId="0" fontId="27" fillId="15" borderId="12" xfId="2" applyFont="1" applyFill="1" applyBorder="1" applyAlignment="1">
      <alignment horizontal="left" vertical="top"/>
    </xf>
    <xf numFmtId="0" fontId="29" fillId="0" borderId="10" xfId="0" applyNumberFormat="1" applyFont="1" applyFill="1" applyBorder="1" applyAlignment="1" applyProtection="1">
      <alignment horizontal="left" vertical="top"/>
    </xf>
    <xf numFmtId="0" fontId="27" fillId="0" borderId="12" xfId="2" applyFont="1" applyBorder="1" applyAlignment="1">
      <alignment horizontal="left" vertical="top"/>
    </xf>
    <xf numFmtId="0" fontId="28" fillId="15" borderId="10" xfId="26" applyFont="1" applyFill="1" applyBorder="1" applyAlignment="1">
      <alignment horizontal="center" vertical="top" wrapText="1"/>
    </xf>
    <xf numFmtId="0" fontId="25" fillId="15" borderId="10" xfId="26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left" vertical="top"/>
    </xf>
    <xf numFmtId="0" fontId="30" fillId="15" borderId="10" xfId="2" applyFont="1" applyFill="1" applyBorder="1" applyAlignment="1">
      <alignment horizontal="left" vertical="top" wrapText="1"/>
    </xf>
    <xf numFmtId="0" fontId="27" fillId="0" borderId="10" xfId="2" applyFont="1" applyBorder="1" applyAlignment="1">
      <alignment horizontal="left" vertical="top"/>
    </xf>
    <xf numFmtId="0" fontId="31" fillId="0" borderId="10" xfId="0" applyFont="1" applyBorder="1" applyAlignment="1">
      <alignment wrapText="1"/>
    </xf>
  </cellXfs>
  <cellStyles count="28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" xfId="1" builtinId="15" customBuiltin="1"/>
    <cellStyle name="Нейтральный 2" xfId="18"/>
    <cellStyle name="Обычный" xfId="0" builtinId="0"/>
    <cellStyle name="Обычный 2" xfId="19"/>
    <cellStyle name="Обычный 3" xfId="2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Финансовый" xfId="27" builtinId="3"/>
    <cellStyle name="Финансовый 2" xfId="25"/>
    <cellStyle name="Хороший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8"/>
  <sheetViews>
    <sheetView tabSelected="1" topLeftCell="A196" workbookViewId="0">
      <selection activeCell="G220" sqref="G220"/>
    </sheetView>
  </sheetViews>
  <sheetFormatPr defaultColWidth="8.7109375" defaultRowHeight="14.25" x14ac:dyDescent="0.2"/>
  <cols>
    <col min="1" max="1" width="8.5703125" style="4" customWidth="1"/>
    <col min="2" max="2" width="16.42578125" style="4" customWidth="1"/>
    <col min="3" max="3" width="56.85546875" style="4" customWidth="1"/>
    <col min="4" max="4" width="11.85546875" style="4" bestFit="1" customWidth="1"/>
    <col min="5" max="5" width="12.42578125" style="4" customWidth="1"/>
    <col min="6" max="6" width="18.85546875" style="4" customWidth="1"/>
    <col min="7" max="7" width="35.140625" style="4" bestFit="1" customWidth="1"/>
    <col min="8" max="16384" width="8.7109375" style="4"/>
  </cols>
  <sheetData>
    <row r="1" spans="1:7" x14ac:dyDescent="0.2">
      <c r="A1" s="2" t="s">
        <v>66</v>
      </c>
      <c r="B1" s="7"/>
      <c r="C1" s="7"/>
      <c r="D1" s="7"/>
      <c r="E1" s="7"/>
      <c r="F1" s="7"/>
      <c r="G1" s="8" t="s">
        <v>6</v>
      </c>
    </row>
    <row r="2" spans="1:7" x14ac:dyDescent="0.2">
      <c r="A2" s="7"/>
      <c r="B2" s="7"/>
      <c r="C2" s="7"/>
      <c r="D2" s="7"/>
      <c r="E2" s="7"/>
      <c r="F2" s="7"/>
      <c r="G2" s="8" t="s">
        <v>67</v>
      </c>
    </row>
    <row r="3" spans="1:7" x14ac:dyDescent="0.2">
      <c r="A3" s="7"/>
      <c r="B3" s="7"/>
      <c r="C3" s="7"/>
      <c r="D3" s="7"/>
      <c r="E3" s="7"/>
      <c r="F3" s="7"/>
      <c r="G3" s="8"/>
    </row>
    <row r="4" spans="1:7" x14ac:dyDescent="0.2">
      <c r="A4" s="7"/>
      <c r="B4" s="7"/>
      <c r="C4" s="7"/>
      <c r="D4" s="7"/>
      <c r="E4" s="7"/>
      <c r="F4" s="7"/>
      <c r="G4" s="8" t="s">
        <v>68</v>
      </c>
    </row>
    <row r="5" spans="1:7" x14ac:dyDescent="0.2">
      <c r="A5" s="2" t="s">
        <v>406</v>
      </c>
      <c r="B5" s="2"/>
      <c r="C5" s="7"/>
      <c r="D5" s="7"/>
      <c r="E5" s="7"/>
      <c r="F5" s="1"/>
      <c r="G5" s="7"/>
    </row>
    <row r="6" spans="1:7" ht="25.5" x14ac:dyDescent="0.2">
      <c r="A6" s="9" t="s">
        <v>0</v>
      </c>
      <c r="B6" s="9" t="s">
        <v>7</v>
      </c>
      <c r="C6" s="9" t="s">
        <v>1</v>
      </c>
      <c r="D6" s="10" t="s">
        <v>2</v>
      </c>
      <c r="E6" s="9" t="s">
        <v>3</v>
      </c>
      <c r="F6" s="9" t="s">
        <v>405</v>
      </c>
      <c r="G6" s="9" t="s">
        <v>110</v>
      </c>
    </row>
    <row r="7" spans="1:7" ht="25.5" x14ac:dyDescent="0.2">
      <c r="A7" s="11">
        <v>1</v>
      </c>
      <c r="B7" s="11" t="s">
        <v>224</v>
      </c>
      <c r="C7" s="12" t="s">
        <v>112</v>
      </c>
      <c r="D7" s="13">
        <v>4</v>
      </c>
      <c r="E7" s="14" t="s">
        <v>86</v>
      </c>
      <c r="F7" s="15">
        <f>134971.71*D7*1.22*1.01</f>
        <v>665248.56424799992</v>
      </c>
      <c r="G7" s="16" t="s">
        <v>392</v>
      </c>
    </row>
    <row r="8" spans="1:7" ht="25.5" x14ac:dyDescent="0.2">
      <c r="A8" s="11">
        <v>2</v>
      </c>
      <c r="B8" s="11" t="s">
        <v>225</v>
      </c>
      <c r="C8" s="12" t="s">
        <v>113</v>
      </c>
      <c r="D8" s="13">
        <v>2</v>
      </c>
      <c r="E8" s="14" t="s">
        <v>86</v>
      </c>
      <c r="F8" s="15">
        <v>1238313.5356559998</v>
      </c>
      <c r="G8" s="16" t="s">
        <v>392</v>
      </c>
    </row>
    <row r="9" spans="1:7" ht="25.5" x14ac:dyDescent="0.2">
      <c r="A9" s="11">
        <v>3</v>
      </c>
      <c r="B9" s="11" t="s">
        <v>226</v>
      </c>
      <c r="C9" s="12" t="s">
        <v>114</v>
      </c>
      <c r="D9" s="13">
        <v>48</v>
      </c>
      <c r="E9" s="14" t="s">
        <v>86</v>
      </c>
      <c r="F9" s="15">
        <v>940531.07627399999</v>
      </c>
      <c r="G9" s="16" t="s">
        <v>392</v>
      </c>
    </row>
    <row r="10" spans="1:7" ht="25.5" x14ac:dyDescent="0.2">
      <c r="A10" s="11">
        <v>4</v>
      </c>
      <c r="B10" s="11" t="s">
        <v>227</v>
      </c>
      <c r="C10" s="12" t="s">
        <v>115</v>
      </c>
      <c r="D10" s="13">
        <v>82</v>
      </c>
      <c r="E10" s="14" t="s">
        <v>86</v>
      </c>
      <c r="F10" s="15">
        <v>668454.99508800008</v>
      </c>
      <c r="G10" s="16" t="s">
        <v>392</v>
      </c>
    </row>
    <row r="11" spans="1:7" ht="25.5" x14ac:dyDescent="0.2">
      <c r="A11" s="11">
        <v>5</v>
      </c>
      <c r="B11" s="11" t="s">
        <v>228</v>
      </c>
      <c r="C11" s="12" t="s">
        <v>116</v>
      </c>
      <c r="D11" s="13">
        <v>197</v>
      </c>
      <c r="E11" s="14" t="s">
        <v>86</v>
      </c>
      <c r="F11" s="15">
        <v>664075.559136</v>
      </c>
      <c r="G11" s="16" t="s">
        <v>392</v>
      </c>
    </row>
    <row r="12" spans="1:7" x14ac:dyDescent="0.2">
      <c r="A12" s="11">
        <v>6</v>
      </c>
      <c r="B12" s="11" t="s">
        <v>229</v>
      </c>
      <c r="C12" s="12" t="s">
        <v>117</v>
      </c>
      <c r="D12" s="13">
        <v>4</v>
      </c>
      <c r="E12" s="14" t="s">
        <v>86</v>
      </c>
      <c r="F12" s="15">
        <f>((D12*15300)/1.2)*1.22</f>
        <v>62220</v>
      </c>
      <c r="G12" s="16" t="s">
        <v>387</v>
      </c>
    </row>
    <row r="13" spans="1:7" ht="38.25" x14ac:dyDescent="0.2">
      <c r="A13" s="11">
        <v>7</v>
      </c>
      <c r="B13" s="11" t="s">
        <v>230</v>
      </c>
      <c r="C13" s="12" t="s">
        <v>118</v>
      </c>
      <c r="D13" s="13">
        <v>2</v>
      </c>
      <c r="E13" s="14" t="s">
        <v>86</v>
      </c>
      <c r="F13" s="15">
        <v>564495.03273000009</v>
      </c>
      <c r="G13" s="16" t="s">
        <v>391</v>
      </c>
    </row>
    <row r="14" spans="1:7" ht="25.5" x14ac:dyDescent="0.2">
      <c r="A14" s="11">
        <v>8</v>
      </c>
      <c r="B14" s="11" t="s">
        <v>231</v>
      </c>
      <c r="C14" s="12" t="s">
        <v>119</v>
      </c>
      <c r="D14" s="13">
        <v>19</v>
      </c>
      <c r="E14" s="14" t="s">
        <v>86</v>
      </c>
      <c r="F14" s="15">
        <v>515295.76345199993</v>
      </c>
      <c r="G14" s="16" t="s">
        <v>392</v>
      </c>
    </row>
    <row r="15" spans="1:7" ht="25.5" x14ac:dyDescent="0.2">
      <c r="A15" s="11">
        <v>9</v>
      </c>
      <c r="B15" s="11" t="s">
        <v>232</v>
      </c>
      <c r="C15" s="12" t="s">
        <v>120</v>
      </c>
      <c r="D15" s="13">
        <v>1</v>
      </c>
      <c r="E15" s="14" t="s">
        <v>86</v>
      </c>
      <c r="F15" s="15">
        <v>461734.27205599996</v>
      </c>
      <c r="G15" s="16" t="s">
        <v>392</v>
      </c>
    </row>
    <row r="16" spans="1:7" x14ac:dyDescent="0.2">
      <c r="A16" s="11">
        <v>10</v>
      </c>
      <c r="B16" s="11" t="s">
        <v>233</v>
      </c>
      <c r="C16" s="12" t="s">
        <v>11</v>
      </c>
      <c r="D16" s="13">
        <v>19.251999999999999</v>
      </c>
      <c r="E16" s="14" t="s">
        <v>59</v>
      </c>
      <c r="F16" s="15">
        <v>405583.38629200001</v>
      </c>
      <c r="G16" s="17" t="s">
        <v>384</v>
      </c>
    </row>
    <row r="17" spans="1:7" x14ac:dyDescent="0.2">
      <c r="A17" s="11">
        <v>11</v>
      </c>
      <c r="B17" s="11" t="s">
        <v>234</v>
      </c>
      <c r="C17" s="12" t="s">
        <v>121</v>
      </c>
      <c r="D17" s="13">
        <v>2</v>
      </c>
      <c r="E17" s="14" t="s">
        <v>86</v>
      </c>
      <c r="F17" s="15">
        <v>350606.29424800002</v>
      </c>
      <c r="G17" s="17" t="s">
        <v>388</v>
      </c>
    </row>
    <row r="18" spans="1:7" ht="25.5" x14ac:dyDescent="0.2">
      <c r="A18" s="11">
        <v>12</v>
      </c>
      <c r="B18" s="11" t="s">
        <v>235</v>
      </c>
      <c r="C18" s="12" t="s">
        <v>31</v>
      </c>
      <c r="D18" s="13">
        <v>2</v>
      </c>
      <c r="E18" s="14" t="s">
        <v>86</v>
      </c>
      <c r="F18" s="15">
        <v>344050.78077399998</v>
      </c>
      <c r="G18" s="16" t="s">
        <v>392</v>
      </c>
    </row>
    <row r="19" spans="1:7" ht="25.5" x14ac:dyDescent="0.2">
      <c r="A19" s="11">
        <v>13</v>
      </c>
      <c r="B19" s="11" t="s">
        <v>236</v>
      </c>
      <c r="C19" s="12" t="s">
        <v>122</v>
      </c>
      <c r="D19" s="13">
        <v>2</v>
      </c>
      <c r="E19" s="14" t="s">
        <v>86</v>
      </c>
      <c r="F19" s="15">
        <v>304662.11538799998</v>
      </c>
      <c r="G19" s="16" t="s">
        <v>392</v>
      </c>
    </row>
    <row r="20" spans="1:7" x14ac:dyDescent="0.2">
      <c r="A20" s="11">
        <v>14</v>
      </c>
      <c r="B20" s="11" t="s">
        <v>237</v>
      </c>
      <c r="C20" s="12" t="s">
        <v>25</v>
      </c>
      <c r="D20" s="13">
        <v>2948</v>
      </c>
      <c r="E20" s="14" t="s">
        <v>86</v>
      </c>
      <c r="F20" s="15">
        <v>284312.62811599998</v>
      </c>
      <c r="G20" s="17" t="s">
        <v>385</v>
      </c>
    </row>
    <row r="21" spans="1:7" x14ac:dyDescent="0.2">
      <c r="A21" s="11">
        <v>15</v>
      </c>
      <c r="B21" s="11" t="s">
        <v>238</v>
      </c>
      <c r="C21" s="12" t="s">
        <v>26</v>
      </c>
      <c r="D21" s="13">
        <v>3126</v>
      </c>
      <c r="E21" s="14" t="s">
        <v>86</v>
      </c>
      <c r="F21" s="15">
        <f>55.63*D21*1.22*1.01</f>
        <v>214278.81603599997</v>
      </c>
      <c r="G21" s="17" t="s">
        <v>385</v>
      </c>
    </row>
    <row r="22" spans="1:7" ht="25.5" x14ac:dyDescent="0.2">
      <c r="A22" s="11">
        <v>16</v>
      </c>
      <c r="B22" s="11" t="s">
        <v>239</v>
      </c>
      <c r="C22" s="12" t="s">
        <v>32</v>
      </c>
      <c r="D22" s="13">
        <v>1</v>
      </c>
      <c r="E22" s="14" t="s">
        <v>86</v>
      </c>
      <c r="F22" s="15">
        <v>213147.705724</v>
      </c>
      <c r="G22" s="16" t="s">
        <v>392</v>
      </c>
    </row>
    <row r="23" spans="1:7" x14ac:dyDescent="0.2">
      <c r="A23" s="11">
        <v>17</v>
      </c>
      <c r="B23" s="11" t="s">
        <v>240</v>
      </c>
      <c r="C23" s="12" t="s">
        <v>16</v>
      </c>
      <c r="D23" s="13">
        <v>162</v>
      </c>
      <c r="E23" s="14" t="s">
        <v>86</v>
      </c>
      <c r="F23" s="15">
        <v>184447.94406799998</v>
      </c>
      <c r="G23" s="17" t="s">
        <v>384</v>
      </c>
    </row>
    <row r="24" spans="1:7" ht="25.5" x14ac:dyDescent="0.2">
      <c r="A24" s="11">
        <v>18</v>
      </c>
      <c r="B24" s="11" t="s">
        <v>241</v>
      </c>
      <c r="C24" s="12" t="s">
        <v>30</v>
      </c>
      <c r="D24" s="13">
        <v>58</v>
      </c>
      <c r="E24" s="14" t="s">
        <v>86</v>
      </c>
      <c r="F24" s="15">
        <v>184352.99073600001</v>
      </c>
      <c r="G24" s="16" t="s">
        <v>392</v>
      </c>
    </row>
    <row r="25" spans="1:7" x14ac:dyDescent="0.2">
      <c r="A25" s="11">
        <v>19</v>
      </c>
      <c r="B25" s="11" t="s">
        <v>242</v>
      </c>
      <c r="C25" s="12" t="s">
        <v>123</v>
      </c>
      <c r="D25" s="13">
        <v>22</v>
      </c>
      <c r="E25" s="14" t="s">
        <v>86</v>
      </c>
      <c r="F25" s="15">
        <v>180443.63908400002</v>
      </c>
      <c r="G25" s="16" t="s">
        <v>387</v>
      </c>
    </row>
    <row r="26" spans="1:7" ht="25.5" x14ac:dyDescent="0.2">
      <c r="A26" s="11">
        <v>20</v>
      </c>
      <c r="B26" s="11" t="s">
        <v>243</v>
      </c>
      <c r="C26" s="12" t="s">
        <v>124</v>
      </c>
      <c r="D26" s="13">
        <v>6</v>
      </c>
      <c r="E26" s="14" t="s">
        <v>86</v>
      </c>
      <c r="F26" s="15">
        <v>174837.97930199999</v>
      </c>
      <c r="G26" s="16" t="s">
        <v>392</v>
      </c>
    </row>
    <row r="27" spans="1:7" x14ac:dyDescent="0.2">
      <c r="A27" s="11">
        <v>21</v>
      </c>
      <c r="B27" s="11" t="s">
        <v>244</v>
      </c>
      <c r="C27" s="12" t="s">
        <v>125</v>
      </c>
      <c r="D27" s="13">
        <v>21</v>
      </c>
      <c r="E27" s="14" t="s">
        <v>59</v>
      </c>
      <c r="F27" s="15">
        <v>171686.25814200001</v>
      </c>
      <c r="G27" s="17" t="s">
        <v>386</v>
      </c>
    </row>
    <row r="28" spans="1:7" x14ac:dyDescent="0.2">
      <c r="A28" s="11">
        <v>22</v>
      </c>
      <c r="B28" s="11" t="s">
        <v>245</v>
      </c>
      <c r="C28" s="12" t="s">
        <v>17</v>
      </c>
      <c r="D28" s="13">
        <v>100</v>
      </c>
      <c r="E28" s="14" t="s">
        <v>86</v>
      </c>
      <c r="F28" s="15">
        <v>168588.88932400002</v>
      </c>
      <c r="G28" s="17" t="s">
        <v>384</v>
      </c>
    </row>
    <row r="29" spans="1:7" ht="25.5" x14ac:dyDescent="0.2">
      <c r="A29" s="11">
        <v>23</v>
      </c>
      <c r="B29" s="11" t="s">
        <v>246</v>
      </c>
      <c r="C29" s="12" t="s">
        <v>126</v>
      </c>
      <c r="D29" s="13">
        <v>2</v>
      </c>
      <c r="E29" s="14" t="s">
        <v>86</v>
      </c>
      <c r="F29" s="15">
        <v>157618.18145400001</v>
      </c>
      <c r="G29" s="16" t="s">
        <v>392</v>
      </c>
    </row>
    <row r="30" spans="1:7" ht="25.5" x14ac:dyDescent="0.2">
      <c r="A30" s="11">
        <v>24</v>
      </c>
      <c r="B30" s="11" t="s">
        <v>247</v>
      </c>
      <c r="C30" s="12" t="s">
        <v>127</v>
      </c>
      <c r="D30" s="13">
        <v>2</v>
      </c>
      <c r="E30" s="14" t="s">
        <v>86</v>
      </c>
      <c r="F30" s="15">
        <v>157618.18145400001</v>
      </c>
      <c r="G30" s="16" t="s">
        <v>392</v>
      </c>
    </row>
    <row r="31" spans="1:7" ht="25.5" x14ac:dyDescent="0.2">
      <c r="A31" s="11">
        <v>25</v>
      </c>
      <c r="B31" s="11" t="s">
        <v>248</v>
      </c>
      <c r="C31" s="12" t="s">
        <v>128</v>
      </c>
      <c r="D31" s="13">
        <v>1</v>
      </c>
      <c r="E31" s="14" t="s">
        <v>86</v>
      </c>
      <c r="F31" s="15">
        <v>139349.411746</v>
      </c>
      <c r="G31" s="16" t="s">
        <v>392</v>
      </c>
    </row>
    <row r="32" spans="1:7" ht="25.5" x14ac:dyDescent="0.2">
      <c r="A32" s="11">
        <v>26</v>
      </c>
      <c r="B32" s="11" t="s">
        <v>249</v>
      </c>
      <c r="C32" s="12" t="s">
        <v>111</v>
      </c>
      <c r="D32" s="13">
        <v>1</v>
      </c>
      <c r="E32" s="14" t="s">
        <v>86</v>
      </c>
      <c r="F32" s="15">
        <v>135739.15200000003</v>
      </c>
      <c r="G32" s="16" t="s">
        <v>392</v>
      </c>
    </row>
    <row r="33" spans="1:7" ht="25.5" x14ac:dyDescent="0.2">
      <c r="A33" s="11">
        <v>27</v>
      </c>
      <c r="B33" s="11" t="s">
        <v>250</v>
      </c>
      <c r="C33" s="12" t="s">
        <v>129</v>
      </c>
      <c r="D33" s="13">
        <v>3</v>
      </c>
      <c r="E33" s="14" t="s">
        <v>86</v>
      </c>
      <c r="F33" s="15">
        <v>129991.234728</v>
      </c>
      <c r="G33" s="16" t="s">
        <v>392</v>
      </c>
    </row>
    <row r="34" spans="1:7" ht="25.5" x14ac:dyDescent="0.2">
      <c r="A34" s="11">
        <v>28</v>
      </c>
      <c r="B34" s="11" t="s">
        <v>251</v>
      </c>
      <c r="C34" s="12" t="s">
        <v>130</v>
      </c>
      <c r="D34" s="13">
        <v>3</v>
      </c>
      <c r="E34" s="14" t="s">
        <v>86</v>
      </c>
      <c r="F34" s="15">
        <v>126120.59880000001</v>
      </c>
      <c r="G34" s="16" t="s">
        <v>392</v>
      </c>
    </row>
    <row r="35" spans="1:7" ht="25.5" x14ac:dyDescent="0.2">
      <c r="A35" s="11">
        <v>29</v>
      </c>
      <c r="B35" s="11" t="s">
        <v>252</v>
      </c>
      <c r="C35" s="12" t="s">
        <v>131</v>
      </c>
      <c r="D35" s="13">
        <v>425</v>
      </c>
      <c r="E35" s="14" t="s">
        <v>86</v>
      </c>
      <c r="F35" s="15">
        <v>106481.95538600002</v>
      </c>
      <c r="G35" s="16" t="s">
        <v>392</v>
      </c>
    </row>
    <row r="36" spans="1:7" ht="25.5" x14ac:dyDescent="0.2">
      <c r="A36" s="11">
        <v>30</v>
      </c>
      <c r="B36" s="11" t="s">
        <v>253</v>
      </c>
      <c r="C36" s="12" t="s">
        <v>132</v>
      </c>
      <c r="D36" s="13">
        <v>44</v>
      </c>
      <c r="E36" s="14" t="s">
        <v>86</v>
      </c>
      <c r="F36" s="15">
        <v>100266.44285800001</v>
      </c>
      <c r="G36" s="16" t="s">
        <v>392</v>
      </c>
    </row>
    <row r="37" spans="1:7" ht="25.5" x14ac:dyDescent="0.2">
      <c r="A37" s="11">
        <v>31</v>
      </c>
      <c r="B37" s="11" t="s">
        <v>254</v>
      </c>
      <c r="C37" s="12" t="s">
        <v>133</v>
      </c>
      <c r="D37" s="13">
        <v>1</v>
      </c>
      <c r="E37" s="14" t="s">
        <v>86</v>
      </c>
      <c r="F37" s="15">
        <v>98591.821448000002</v>
      </c>
      <c r="G37" s="16" t="s">
        <v>392</v>
      </c>
    </row>
    <row r="38" spans="1:7" x14ac:dyDescent="0.2">
      <c r="A38" s="11">
        <v>32</v>
      </c>
      <c r="B38" s="11" t="s">
        <v>255</v>
      </c>
      <c r="C38" s="12" t="s">
        <v>134</v>
      </c>
      <c r="D38" s="13">
        <v>3</v>
      </c>
      <c r="E38" s="14" t="s">
        <v>86</v>
      </c>
      <c r="F38" s="15">
        <v>98573.498633999989</v>
      </c>
      <c r="G38" s="16" t="s">
        <v>387</v>
      </c>
    </row>
    <row r="39" spans="1:7" ht="25.5" x14ac:dyDescent="0.2">
      <c r="A39" s="11">
        <v>33</v>
      </c>
      <c r="B39" s="11" t="s">
        <v>256</v>
      </c>
      <c r="C39" s="12" t="s">
        <v>135</v>
      </c>
      <c r="D39" s="13">
        <v>845</v>
      </c>
      <c r="E39" s="14" t="s">
        <v>60</v>
      </c>
      <c r="F39" s="15">
        <v>87623.886028000008</v>
      </c>
      <c r="G39" s="16" t="s">
        <v>392</v>
      </c>
    </row>
    <row r="40" spans="1:7" x14ac:dyDescent="0.2">
      <c r="A40" s="11">
        <v>34</v>
      </c>
      <c r="B40" s="11" t="s">
        <v>257</v>
      </c>
      <c r="C40" s="12" t="s">
        <v>18</v>
      </c>
      <c r="D40" s="13">
        <v>2</v>
      </c>
      <c r="E40" s="14" t="s">
        <v>86</v>
      </c>
      <c r="F40" s="15">
        <v>85884.34</v>
      </c>
      <c r="G40" s="17" t="s">
        <v>384</v>
      </c>
    </row>
    <row r="41" spans="1:7" x14ac:dyDescent="0.2">
      <c r="A41" s="11">
        <v>35</v>
      </c>
      <c r="B41" s="11" t="s">
        <v>258</v>
      </c>
      <c r="C41" s="12" t="s">
        <v>22</v>
      </c>
      <c r="D41" s="13">
        <v>8</v>
      </c>
      <c r="E41" s="14" t="s">
        <v>86</v>
      </c>
      <c r="F41" s="15">
        <v>79151.315793999995</v>
      </c>
      <c r="G41" s="17" t="s">
        <v>384</v>
      </c>
    </row>
    <row r="42" spans="1:7" ht="25.5" x14ac:dyDescent="0.2">
      <c r="A42" s="11">
        <v>36</v>
      </c>
      <c r="B42" s="11" t="s">
        <v>259</v>
      </c>
      <c r="C42" s="12" t="s">
        <v>136</v>
      </c>
      <c r="D42" s="13">
        <v>2</v>
      </c>
      <c r="E42" s="14" t="s">
        <v>62</v>
      </c>
      <c r="F42" s="15">
        <v>79032.051156000001</v>
      </c>
      <c r="G42" s="16" t="s">
        <v>392</v>
      </c>
    </row>
    <row r="43" spans="1:7" ht="25.5" x14ac:dyDescent="0.2">
      <c r="A43" s="11">
        <v>37</v>
      </c>
      <c r="B43" s="11" t="s">
        <v>260</v>
      </c>
      <c r="C43" s="12" t="s">
        <v>29</v>
      </c>
      <c r="D43" s="13">
        <v>5.3</v>
      </c>
      <c r="E43" s="14" t="s">
        <v>60</v>
      </c>
      <c r="F43" s="15">
        <v>72421.076359999992</v>
      </c>
      <c r="G43" s="17" t="s">
        <v>386</v>
      </c>
    </row>
    <row r="44" spans="1:7" ht="25.5" x14ac:dyDescent="0.2">
      <c r="A44" s="11">
        <v>38</v>
      </c>
      <c r="B44" s="11" t="s">
        <v>261</v>
      </c>
      <c r="C44" s="12" t="s">
        <v>137</v>
      </c>
      <c r="D44" s="13">
        <v>26</v>
      </c>
      <c r="E44" s="14" t="s">
        <v>86</v>
      </c>
      <c r="F44" s="15">
        <v>71313.451780000003</v>
      </c>
      <c r="G44" s="16" t="s">
        <v>392</v>
      </c>
    </row>
    <row r="45" spans="1:7" x14ac:dyDescent="0.2">
      <c r="A45" s="11">
        <v>39</v>
      </c>
      <c r="B45" s="11" t="s">
        <v>262</v>
      </c>
      <c r="C45" s="12" t="s">
        <v>138</v>
      </c>
      <c r="D45" s="13">
        <v>1</v>
      </c>
      <c r="E45" s="14" t="s">
        <v>86</v>
      </c>
      <c r="F45" s="15">
        <v>69127.627556000007</v>
      </c>
      <c r="G45" s="16" t="s">
        <v>387</v>
      </c>
    </row>
    <row r="46" spans="1:7" ht="25.5" x14ac:dyDescent="0.2">
      <c r="A46" s="11">
        <v>40</v>
      </c>
      <c r="B46" s="11" t="s">
        <v>263</v>
      </c>
      <c r="C46" s="12" t="s">
        <v>139</v>
      </c>
      <c r="D46" s="13">
        <v>4750</v>
      </c>
      <c r="E46" s="14" t="s">
        <v>60</v>
      </c>
      <c r="F46" s="15">
        <v>68135.17671</v>
      </c>
      <c r="G46" s="16" t="s">
        <v>392</v>
      </c>
    </row>
    <row r="47" spans="1:7" ht="25.5" x14ac:dyDescent="0.2">
      <c r="A47" s="11">
        <v>41</v>
      </c>
      <c r="B47" s="11" t="s">
        <v>264</v>
      </c>
      <c r="C47" s="12" t="s">
        <v>140</v>
      </c>
      <c r="D47" s="13">
        <v>350</v>
      </c>
      <c r="E47" s="14" t="s">
        <v>61</v>
      </c>
      <c r="F47" s="15">
        <v>67862.663358000005</v>
      </c>
      <c r="G47" s="16" t="s">
        <v>392</v>
      </c>
    </row>
    <row r="48" spans="1:7" ht="25.5" x14ac:dyDescent="0.2">
      <c r="A48" s="11">
        <v>42</v>
      </c>
      <c r="B48" s="11" t="s">
        <v>265</v>
      </c>
      <c r="C48" s="12" t="s">
        <v>34</v>
      </c>
      <c r="D48" s="13">
        <v>52</v>
      </c>
      <c r="E48" s="14" t="s">
        <v>86</v>
      </c>
      <c r="F48" s="15">
        <v>64598.528592000002</v>
      </c>
      <c r="G48" s="16" t="s">
        <v>392</v>
      </c>
    </row>
    <row r="49" spans="1:7" ht="25.5" x14ac:dyDescent="0.2">
      <c r="A49" s="11">
        <v>43</v>
      </c>
      <c r="B49" s="11" t="s">
        <v>266</v>
      </c>
      <c r="C49" s="12" t="s">
        <v>141</v>
      </c>
      <c r="D49" s="13">
        <v>2</v>
      </c>
      <c r="E49" s="14" t="s">
        <v>86</v>
      </c>
      <c r="F49" s="15">
        <v>64370.127999999997</v>
      </c>
      <c r="G49" s="16" t="s">
        <v>392</v>
      </c>
    </row>
    <row r="50" spans="1:7" x14ac:dyDescent="0.2">
      <c r="A50" s="11">
        <v>44</v>
      </c>
      <c r="B50" s="11" t="s">
        <v>267</v>
      </c>
      <c r="C50" s="12" t="s">
        <v>142</v>
      </c>
      <c r="D50" s="13">
        <v>2</v>
      </c>
      <c r="E50" s="14" t="s">
        <v>86</v>
      </c>
      <c r="F50" s="15">
        <v>63405.229146000005</v>
      </c>
      <c r="G50" s="16" t="s">
        <v>387</v>
      </c>
    </row>
    <row r="51" spans="1:7" x14ac:dyDescent="0.2">
      <c r="A51" s="11">
        <v>45</v>
      </c>
      <c r="B51" s="11" t="s">
        <v>268</v>
      </c>
      <c r="C51" s="12" t="s">
        <v>46</v>
      </c>
      <c r="D51" s="13">
        <v>4</v>
      </c>
      <c r="E51" s="14" t="s">
        <v>86</v>
      </c>
      <c r="F51" s="15">
        <v>60022.753892000001</v>
      </c>
      <c r="G51" s="16" t="s">
        <v>387</v>
      </c>
    </row>
    <row r="52" spans="1:7" x14ac:dyDescent="0.2">
      <c r="A52" s="11">
        <v>46</v>
      </c>
      <c r="B52" s="11" t="s">
        <v>269</v>
      </c>
      <c r="C52" s="12" t="s">
        <v>143</v>
      </c>
      <c r="D52" s="13">
        <v>9</v>
      </c>
      <c r="E52" s="14" t="s">
        <v>86</v>
      </c>
      <c r="F52" s="15">
        <v>59969.535173999997</v>
      </c>
      <c r="G52" s="16" t="s">
        <v>387</v>
      </c>
    </row>
    <row r="53" spans="1:7" x14ac:dyDescent="0.2">
      <c r="A53" s="11">
        <v>47</v>
      </c>
      <c r="B53" s="11" t="s">
        <v>270</v>
      </c>
      <c r="C53" s="12" t="s">
        <v>144</v>
      </c>
      <c r="D53" s="13">
        <v>862.3</v>
      </c>
      <c r="E53" s="14" t="s">
        <v>58</v>
      </c>
      <c r="F53" s="15">
        <v>59917.671876</v>
      </c>
      <c r="G53" s="17" t="s">
        <v>384</v>
      </c>
    </row>
    <row r="54" spans="1:7" ht="25.5" x14ac:dyDescent="0.2">
      <c r="A54" s="11">
        <v>48</v>
      </c>
      <c r="B54" s="11" t="s">
        <v>271</v>
      </c>
      <c r="C54" s="12" t="s">
        <v>145</v>
      </c>
      <c r="D54" s="13">
        <v>1</v>
      </c>
      <c r="E54" s="14" t="s">
        <v>86</v>
      </c>
      <c r="F54" s="15">
        <v>59013.384939999996</v>
      </c>
      <c r="G54" s="16" t="s">
        <v>392</v>
      </c>
    </row>
    <row r="55" spans="1:7" ht="25.5" x14ac:dyDescent="0.2">
      <c r="A55" s="11">
        <v>49</v>
      </c>
      <c r="B55" s="11" t="s">
        <v>272</v>
      </c>
      <c r="C55" s="12" t="s">
        <v>146</v>
      </c>
      <c r="D55" s="13">
        <v>90</v>
      </c>
      <c r="E55" s="14" t="s">
        <v>60</v>
      </c>
      <c r="F55" s="15">
        <v>58475.196946000004</v>
      </c>
      <c r="G55" s="16" t="s">
        <v>392</v>
      </c>
    </row>
    <row r="56" spans="1:7" ht="25.5" x14ac:dyDescent="0.2">
      <c r="A56" s="11">
        <v>50</v>
      </c>
      <c r="B56" s="11" t="s">
        <v>273</v>
      </c>
      <c r="C56" s="12" t="s">
        <v>147</v>
      </c>
      <c r="D56" s="13">
        <v>8</v>
      </c>
      <c r="E56" s="14" t="s">
        <v>86</v>
      </c>
      <c r="F56" s="15">
        <v>57750.724955999998</v>
      </c>
      <c r="G56" s="16" t="s">
        <v>392</v>
      </c>
    </row>
    <row r="57" spans="1:7" x14ac:dyDescent="0.2">
      <c r="A57" s="11">
        <v>51</v>
      </c>
      <c r="B57" s="11" t="s">
        <v>274</v>
      </c>
      <c r="C57" s="12" t="s">
        <v>10</v>
      </c>
      <c r="D57" s="13">
        <v>2.1920000000000002</v>
      </c>
      <c r="E57" s="14" t="s">
        <v>59</v>
      </c>
      <c r="F57" s="15">
        <f>((39626.26*1.2*1.01)/1.2)*1.22</f>
        <v>48827.477572000003</v>
      </c>
      <c r="G57" s="17" t="s">
        <v>384</v>
      </c>
    </row>
    <row r="58" spans="1:7" ht="25.5" x14ac:dyDescent="0.2">
      <c r="A58" s="11">
        <v>52</v>
      </c>
      <c r="B58" s="11" t="s">
        <v>275</v>
      </c>
      <c r="C58" s="12" t="s">
        <v>148</v>
      </c>
      <c r="D58" s="13">
        <v>4</v>
      </c>
      <c r="E58" s="14" t="s">
        <v>86</v>
      </c>
      <c r="F58" s="15">
        <v>51761.555245999996</v>
      </c>
      <c r="G58" s="16" t="s">
        <v>392</v>
      </c>
    </row>
    <row r="59" spans="1:7" ht="25.5" x14ac:dyDescent="0.2">
      <c r="A59" s="11">
        <v>53</v>
      </c>
      <c r="B59" s="11" t="s">
        <v>276</v>
      </c>
      <c r="C59" s="12" t="s">
        <v>149</v>
      </c>
      <c r="D59" s="13">
        <v>50</v>
      </c>
      <c r="E59" s="14" t="s">
        <v>60</v>
      </c>
      <c r="F59" s="15">
        <v>50117.738835999997</v>
      </c>
      <c r="G59" s="16" t="s">
        <v>392</v>
      </c>
    </row>
    <row r="60" spans="1:7" ht="25.5" x14ac:dyDescent="0.2">
      <c r="A60" s="11">
        <v>54</v>
      </c>
      <c r="B60" s="11" t="s">
        <v>277</v>
      </c>
      <c r="C60" s="12" t="s">
        <v>35</v>
      </c>
      <c r="D60" s="13">
        <v>93.45</v>
      </c>
      <c r="E60" s="14" t="s">
        <v>58</v>
      </c>
      <c r="F60" s="15">
        <v>77061.751034000001</v>
      </c>
      <c r="G60" s="16" t="s">
        <v>392</v>
      </c>
    </row>
    <row r="61" spans="1:7" ht="38.25" x14ac:dyDescent="0.2">
      <c r="A61" s="11">
        <v>55</v>
      </c>
      <c r="B61" s="11" t="s">
        <v>278</v>
      </c>
      <c r="C61" s="12" t="s">
        <v>150</v>
      </c>
      <c r="D61" s="13">
        <v>1</v>
      </c>
      <c r="E61" s="14" t="s">
        <v>86</v>
      </c>
      <c r="F61" s="15">
        <v>48356.543053999994</v>
      </c>
      <c r="G61" s="16" t="s">
        <v>391</v>
      </c>
    </row>
    <row r="62" spans="1:7" ht="25.5" x14ac:dyDescent="0.2">
      <c r="A62" s="11">
        <v>56</v>
      </c>
      <c r="B62" s="11" t="s">
        <v>279</v>
      </c>
      <c r="C62" s="12" t="s">
        <v>151</v>
      </c>
      <c r="D62" s="13">
        <v>39</v>
      </c>
      <c r="E62" s="14" t="s">
        <v>86</v>
      </c>
      <c r="F62" s="15">
        <v>46898.628657999994</v>
      </c>
      <c r="G62" s="16" t="s">
        <v>392</v>
      </c>
    </row>
    <row r="63" spans="1:7" ht="25.5" x14ac:dyDescent="0.2">
      <c r="A63" s="11">
        <v>57</v>
      </c>
      <c r="B63" s="11" t="s">
        <v>280</v>
      </c>
      <c r="C63" s="12" t="s">
        <v>152</v>
      </c>
      <c r="D63" s="13">
        <v>18</v>
      </c>
      <c r="E63" s="14" t="s">
        <v>86</v>
      </c>
      <c r="F63" s="15">
        <v>45592.817029999998</v>
      </c>
      <c r="G63" s="16" t="s">
        <v>392</v>
      </c>
    </row>
    <row r="64" spans="1:7" x14ac:dyDescent="0.2">
      <c r="A64" s="11">
        <v>58</v>
      </c>
      <c r="B64" s="11" t="s">
        <v>281</v>
      </c>
      <c r="C64" s="12" t="s">
        <v>153</v>
      </c>
      <c r="D64" s="13">
        <v>290</v>
      </c>
      <c r="E64" s="14" t="s">
        <v>86</v>
      </c>
      <c r="F64" s="15">
        <v>45558.561869999998</v>
      </c>
      <c r="G64" s="17" t="s">
        <v>385</v>
      </c>
    </row>
    <row r="65" spans="1:7" x14ac:dyDescent="0.2">
      <c r="A65" s="11">
        <v>59</v>
      </c>
      <c r="B65" s="11" t="s">
        <v>282</v>
      </c>
      <c r="C65" s="12" t="s">
        <v>45</v>
      </c>
      <c r="D65" s="13">
        <v>2</v>
      </c>
      <c r="E65" s="14" t="s">
        <v>86</v>
      </c>
      <c r="F65" s="15">
        <v>45344.959999999999</v>
      </c>
      <c r="G65" s="16" t="s">
        <v>387</v>
      </c>
    </row>
    <row r="66" spans="1:7" ht="25.5" x14ac:dyDescent="0.2">
      <c r="A66" s="11">
        <v>60</v>
      </c>
      <c r="B66" s="11" t="s">
        <v>283</v>
      </c>
      <c r="C66" s="12" t="s">
        <v>154</v>
      </c>
      <c r="D66" s="13">
        <v>20</v>
      </c>
      <c r="E66" s="14" t="s">
        <v>86</v>
      </c>
      <c r="F66" s="15">
        <v>44284.035799999998</v>
      </c>
      <c r="G66" s="16" t="s">
        <v>392</v>
      </c>
    </row>
    <row r="67" spans="1:7" x14ac:dyDescent="0.2">
      <c r="A67" s="11">
        <v>61</v>
      </c>
      <c r="B67" s="11" t="s">
        <v>284</v>
      </c>
      <c r="C67" s="12" t="s">
        <v>155</v>
      </c>
      <c r="D67" s="13">
        <v>2</v>
      </c>
      <c r="E67" s="14" t="s">
        <v>86</v>
      </c>
      <c r="F67" s="15">
        <v>42124.309572000006</v>
      </c>
      <c r="G67" s="16" t="s">
        <v>387</v>
      </c>
    </row>
    <row r="68" spans="1:7" ht="25.5" x14ac:dyDescent="0.2">
      <c r="A68" s="11">
        <v>62</v>
      </c>
      <c r="B68" s="11" t="s">
        <v>285</v>
      </c>
      <c r="C68" s="12" t="s">
        <v>156</v>
      </c>
      <c r="D68" s="13">
        <v>2</v>
      </c>
      <c r="E68" s="14" t="s">
        <v>86</v>
      </c>
      <c r="F68" s="15">
        <v>42100.010587999997</v>
      </c>
      <c r="G68" s="16" t="s">
        <v>392</v>
      </c>
    </row>
    <row r="69" spans="1:7" x14ac:dyDescent="0.2">
      <c r="A69" s="11">
        <v>63</v>
      </c>
      <c r="B69" s="11" t="s">
        <v>286</v>
      </c>
      <c r="C69" s="12" t="s">
        <v>54</v>
      </c>
      <c r="D69" s="13">
        <v>2</v>
      </c>
      <c r="E69" s="14" t="s">
        <v>86</v>
      </c>
      <c r="F69" s="15">
        <v>41567.712510000005</v>
      </c>
      <c r="G69" s="17" t="s">
        <v>388</v>
      </c>
    </row>
    <row r="70" spans="1:7" x14ac:dyDescent="0.2">
      <c r="A70" s="11">
        <v>64</v>
      </c>
      <c r="B70" s="11" t="s">
        <v>287</v>
      </c>
      <c r="C70" s="12" t="s">
        <v>8</v>
      </c>
      <c r="D70" s="13">
        <v>0.6</v>
      </c>
      <c r="E70" s="14" t="s">
        <v>59</v>
      </c>
      <c r="F70" s="15">
        <v>40995.293999999994</v>
      </c>
      <c r="G70" s="17" t="s">
        <v>384</v>
      </c>
    </row>
    <row r="71" spans="1:7" x14ac:dyDescent="0.2">
      <c r="A71" s="11">
        <v>65</v>
      </c>
      <c r="B71" s="11" t="s">
        <v>288</v>
      </c>
      <c r="C71" s="12" t="s">
        <v>44</v>
      </c>
      <c r="D71" s="13">
        <v>1</v>
      </c>
      <c r="E71" s="14" t="s">
        <v>86</v>
      </c>
      <c r="F71" s="15">
        <v>40982.146425999999</v>
      </c>
      <c r="G71" s="16" t="s">
        <v>387</v>
      </c>
    </row>
    <row r="72" spans="1:7" ht="25.5" x14ac:dyDescent="0.2">
      <c r="A72" s="11">
        <v>66</v>
      </c>
      <c r="B72" s="11" t="s">
        <v>289</v>
      </c>
      <c r="C72" s="12" t="s">
        <v>157</v>
      </c>
      <c r="D72" s="13">
        <v>95</v>
      </c>
      <c r="E72" s="14" t="s">
        <v>86</v>
      </c>
      <c r="F72" s="15">
        <v>40385.354999999996</v>
      </c>
      <c r="G72" s="16" t="s">
        <v>392</v>
      </c>
    </row>
    <row r="73" spans="1:7" ht="25.5" x14ac:dyDescent="0.2">
      <c r="A73" s="11">
        <v>67</v>
      </c>
      <c r="B73" s="11" t="s">
        <v>290</v>
      </c>
      <c r="C73" s="12" t="s">
        <v>158</v>
      </c>
      <c r="D73" s="13">
        <v>6</v>
      </c>
      <c r="E73" s="14" t="s">
        <v>86</v>
      </c>
      <c r="F73" s="15">
        <v>39359.856549999997</v>
      </c>
      <c r="G73" s="16" t="s">
        <v>392</v>
      </c>
    </row>
    <row r="74" spans="1:7" ht="25.5" x14ac:dyDescent="0.2">
      <c r="A74" s="11">
        <v>68</v>
      </c>
      <c r="B74" s="11" t="s">
        <v>291</v>
      </c>
      <c r="C74" s="12" t="s">
        <v>159</v>
      </c>
      <c r="D74" s="13">
        <v>2</v>
      </c>
      <c r="E74" s="14" t="s">
        <v>86</v>
      </c>
      <c r="F74" s="15">
        <v>39004.995272</v>
      </c>
      <c r="G74" s="16" t="s">
        <v>392</v>
      </c>
    </row>
    <row r="75" spans="1:7" x14ac:dyDescent="0.2">
      <c r="A75" s="11">
        <v>69</v>
      </c>
      <c r="B75" s="11" t="s">
        <v>292</v>
      </c>
      <c r="C75" s="12" t="s">
        <v>14</v>
      </c>
      <c r="D75" s="13">
        <v>0.158</v>
      </c>
      <c r="E75" s="14" t="s">
        <v>59</v>
      </c>
      <c r="F75" s="15">
        <f>((5247.95*1.2*1.01)/1.2)*1.22</f>
        <v>6466.5239899999997</v>
      </c>
      <c r="G75" s="17" t="s">
        <v>384</v>
      </c>
    </row>
    <row r="76" spans="1:7" ht="25.5" x14ac:dyDescent="0.2">
      <c r="A76" s="11">
        <v>70</v>
      </c>
      <c r="B76" s="11" t="s">
        <v>293</v>
      </c>
      <c r="C76" s="12" t="s">
        <v>160</v>
      </c>
      <c r="D76" s="13">
        <v>1</v>
      </c>
      <c r="E76" s="14" t="s">
        <v>86</v>
      </c>
      <c r="F76" s="15">
        <v>37857.077751999997</v>
      </c>
      <c r="G76" s="16" t="s">
        <v>392</v>
      </c>
    </row>
    <row r="77" spans="1:7" x14ac:dyDescent="0.2">
      <c r="A77" s="11">
        <v>71</v>
      </c>
      <c r="B77" s="11" t="s">
        <v>294</v>
      </c>
      <c r="C77" s="12" t="s">
        <v>23</v>
      </c>
      <c r="D77" s="13">
        <v>8</v>
      </c>
      <c r="E77" s="14" t="s">
        <v>86</v>
      </c>
      <c r="F77" s="15">
        <v>37592.536734000001</v>
      </c>
      <c r="G77" s="17" t="s">
        <v>385</v>
      </c>
    </row>
    <row r="78" spans="1:7" ht="25.5" x14ac:dyDescent="0.2">
      <c r="A78" s="11">
        <v>72</v>
      </c>
      <c r="B78" s="11" t="s">
        <v>295</v>
      </c>
      <c r="C78" s="12" t="s">
        <v>161</v>
      </c>
      <c r="D78" s="13">
        <v>21</v>
      </c>
      <c r="E78" s="14" t="s">
        <v>86</v>
      </c>
      <c r="F78" s="15">
        <v>36687.276359999996</v>
      </c>
      <c r="G78" s="16" t="s">
        <v>392</v>
      </c>
    </row>
    <row r="79" spans="1:7" x14ac:dyDescent="0.2">
      <c r="A79" s="11">
        <v>73</v>
      </c>
      <c r="B79" s="11" t="s">
        <v>296</v>
      </c>
      <c r="C79" s="12" t="s">
        <v>162</v>
      </c>
      <c r="D79" s="13">
        <v>16</v>
      </c>
      <c r="E79" s="14" t="s">
        <v>86</v>
      </c>
      <c r="F79" s="15">
        <v>36458.198057999994</v>
      </c>
      <c r="G79" s="16" t="s">
        <v>387</v>
      </c>
    </row>
    <row r="80" spans="1:7" x14ac:dyDescent="0.2">
      <c r="A80" s="11">
        <v>74</v>
      </c>
      <c r="B80" s="11" t="s">
        <v>297</v>
      </c>
      <c r="C80" s="12" t="s">
        <v>12</v>
      </c>
      <c r="D80" s="13">
        <v>1</v>
      </c>
      <c r="E80" s="14" t="s">
        <v>86</v>
      </c>
      <c r="F80" s="15">
        <v>35201.846938000002</v>
      </c>
      <c r="G80" s="17" t="s">
        <v>384</v>
      </c>
    </row>
    <row r="81" spans="1:7" ht="25.5" x14ac:dyDescent="0.2">
      <c r="A81" s="11">
        <v>75</v>
      </c>
      <c r="B81" s="11" t="s">
        <v>298</v>
      </c>
      <c r="C81" s="12" t="s">
        <v>163</v>
      </c>
      <c r="D81" s="13">
        <v>2</v>
      </c>
      <c r="E81" s="14" t="s">
        <v>86</v>
      </c>
      <c r="F81" s="15">
        <v>34255.159999999996</v>
      </c>
      <c r="G81" s="16" t="s">
        <v>392</v>
      </c>
    </row>
    <row r="82" spans="1:7" x14ac:dyDescent="0.2">
      <c r="A82" s="11">
        <v>76</v>
      </c>
      <c r="B82" s="11" t="s">
        <v>299</v>
      </c>
      <c r="C82" s="12" t="s">
        <v>164</v>
      </c>
      <c r="D82" s="13">
        <v>114</v>
      </c>
      <c r="E82" s="14" t="s">
        <v>86</v>
      </c>
      <c r="F82" s="15">
        <v>33489.963799999998</v>
      </c>
      <c r="G82" s="17" t="s">
        <v>384</v>
      </c>
    </row>
    <row r="83" spans="1:7" ht="25.5" x14ac:dyDescent="0.2">
      <c r="A83" s="11">
        <v>77</v>
      </c>
      <c r="B83" s="11" t="s">
        <v>300</v>
      </c>
      <c r="C83" s="12" t="s">
        <v>165</v>
      </c>
      <c r="D83" s="13">
        <v>1800</v>
      </c>
      <c r="E83" s="14" t="s">
        <v>61</v>
      </c>
      <c r="F83" s="15">
        <v>32235.189896</v>
      </c>
      <c r="G83" s="16" t="s">
        <v>392</v>
      </c>
    </row>
    <row r="84" spans="1:7" ht="25.5" x14ac:dyDescent="0.2">
      <c r="A84" s="11">
        <v>78</v>
      </c>
      <c r="B84" s="11" t="s">
        <v>301</v>
      </c>
      <c r="C84" s="12" t="s">
        <v>166</v>
      </c>
      <c r="D84" s="13">
        <v>20</v>
      </c>
      <c r="E84" s="14" t="s">
        <v>86</v>
      </c>
      <c r="F84" s="15">
        <v>30351.143773999996</v>
      </c>
      <c r="G84" s="16" t="s">
        <v>392</v>
      </c>
    </row>
    <row r="85" spans="1:7" x14ac:dyDescent="0.2">
      <c r="A85" s="11">
        <v>79</v>
      </c>
      <c r="B85" s="11" t="s">
        <v>302</v>
      </c>
      <c r="C85" s="12" t="s">
        <v>167</v>
      </c>
      <c r="D85" s="13">
        <v>5</v>
      </c>
      <c r="E85" s="14" t="s">
        <v>58</v>
      </c>
      <c r="F85" s="15">
        <v>29963.222569999998</v>
      </c>
      <c r="G85" s="17" t="s">
        <v>384</v>
      </c>
    </row>
    <row r="86" spans="1:7" ht="25.5" x14ac:dyDescent="0.2">
      <c r="A86" s="11">
        <v>80</v>
      </c>
      <c r="B86" s="11" t="s">
        <v>303</v>
      </c>
      <c r="C86" s="12" t="s">
        <v>36</v>
      </c>
      <c r="D86" s="13">
        <v>300</v>
      </c>
      <c r="E86" s="14" t="s">
        <v>60</v>
      </c>
      <c r="F86" s="15">
        <v>29777.751826000003</v>
      </c>
      <c r="G86" s="16" t="s">
        <v>392</v>
      </c>
    </row>
    <row r="87" spans="1:7" ht="25.5" x14ac:dyDescent="0.2">
      <c r="A87" s="11">
        <v>81</v>
      </c>
      <c r="B87" s="11" t="s">
        <v>304</v>
      </c>
      <c r="C87" s="12" t="s">
        <v>168</v>
      </c>
      <c r="D87" s="13">
        <v>1</v>
      </c>
      <c r="E87" s="14" t="s">
        <v>86</v>
      </c>
      <c r="F87" s="15">
        <v>28771.537305999998</v>
      </c>
      <c r="G87" s="16" t="s">
        <v>392</v>
      </c>
    </row>
    <row r="88" spans="1:7" x14ac:dyDescent="0.2">
      <c r="A88" s="11">
        <v>82</v>
      </c>
      <c r="B88" s="11" t="s">
        <v>305</v>
      </c>
      <c r="C88" s="12" t="s">
        <v>41</v>
      </c>
      <c r="D88" s="13">
        <v>9</v>
      </c>
      <c r="E88" s="14" t="s">
        <v>86</v>
      </c>
      <c r="F88" s="15">
        <v>28559.894634</v>
      </c>
      <c r="G88" s="16" t="s">
        <v>387</v>
      </c>
    </row>
    <row r="89" spans="1:7" x14ac:dyDescent="0.2">
      <c r="A89" s="11">
        <v>83</v>
      </c>
      <c r="B89" s="11" t="s">
        <v>306</v>
      </c>
      <c r="C89" s="12" t="s">
        <v>169</v>
      </c>
      <c r="D89" s="13">
        <v>1</v>
      </c>
      <c r="E89" s="14" t="s">
        <v>86</v>
      </c>
      <c r="F89" s="15">
        <v>28335.486369999999</v>
      </c>
      <c r="G89" s="16" t="s">
        <v>387</v>
      </c>
    </row>
    <row r="90" spans="1:7" x14ac:dyDescent="0.2">
      <c r="A90" s="11">
        <v>84</v>
      </c>
      <c r="B90" s="11" t="s">
        <v>307</v>
      </c>
      <c r="C90" s="12" t="s">
        <v>170</v>
      </c>
      <c r="D90" s="13">
        <v>4.5</v>
      </c>
      <c r="E90" s="14" t="s">
        <v>58</v>
      </c>
      <c r="F90" s="15">
        <v>28167.648407999997</v>
      </c>
      <c r="G90" s="17" t="s">
        <v>384</v>
      </c>
    </row>
    <row r="91" spans="1:7" x14ac:dyDescent="0.2">
      <c r="A91" s="11">
        <v>85</v>
      </c>
      <c r="B91" s="11" t="s">
        <v>308</v>
      </c>
      <c r="C91" s="12" t="s">
        <v>48</v>
      </c>
      <c r="D91" s="13">
        <v>6</v>
      </c>
      <c r="E91" s="14" t="s">
        <v>86</v>
      </c>
      <c r="F91" s="15">
        <v>27979.947382000002</v>
      </c>
      <c r="G91" s="16" t="s">
        <v>387</v>
      </c>
    </row>
    <row r="92" spans="1:7" x14ac:dyDescent="0.2">
      <c r="A92" s="11">
        <v>86</v>
      </c>
      <c r="B92" s="11" t="s">
        <v>309</v>
      </c>
      <c r="C92" s="12" t="s">
        <v>171</v>
      </c>
      <c r="D92" s="13">
        <v>2</v>
      </c>
      <c r="E92" s="14" t="s">
        <v>86</v>
      </c>
      <c r="F92" s="15">
        <v>27777.533888000002</v>
      </c>
      <c r="G92" s="16" t="s">
        <v>387</v>
      </c>
    </row>
    <row r="93" spans="1:7" x14ac:dyDescent="0.2">
      <c r="A93" s="11">
        <v>87</v>
      </c>
      <c r="B93" s="11" t="s">
        <v>310</v>
      </c>
      <c r="C93" s="12" t="s">
        <v>55</v>
      </c>
      <c r="D93" s="13">
        <v>23</v>
      </c>
      <c r="E93" s="14" t="s">
        <v>86</v>
      </c>
      <c r="F93" s="15">
        <v>27420.269819999998</v>
      </c>
      <c r="G93" s="17" t="s">
        <v>388</v>
      </c>
    </row>
    <row r="94" spans="1:7" x14ac:dyDescent="0.2">
      <c r="A94" s="11">
        <v>88</v>
      </c>
      <c r="B94" s="11" t="s">
        <v>311</v>
      </c>
      <c r="C94" s="12" t="s">
        <v>172</v>
      </c>
      <c r="D94" s="13">
        <v>357.3</v>
      </c>
      <c r="E94" s="14" t="s">
        <v>58</v>
      </c>
      <c r="F94" s="15">
        <v>26434.756259999998</v>
      </c>
      <c r="G94" s="17" t="s">
        <v>384</v>
      </c>
    </row>
    <row r="95" spans="1:7" ht="25.5" x14ac:dyDescent="0.2">
      <c r="A95" s="11">
        <v>89</v>
      </c>
      <c r="B95" s="11" t="s">
        <v>312</v>
      </c>
      <c r="C95" s="12" t="s">
        <v>173</v>
      </c>
      <c r="D95" s="13">
        <v>1</v>
      </c>
      <c r="E95" s="14" t="s">
        <v>86</v>
      </c>
      <c r="F95" s="15">
        <v>26288.986999999997</v>
      </c>
      <c r="G95" s="16" t="s">
        <v>392</v>
      </c>
    </row>
    <row r="96" spans="1:7" x14ac:dyDescent="0.2">
      <c r="A96" s="11">
        <v>90</v>
      </c>
      <c r="B96" s="11" t="s">
        <v>313</v>
      </c>
      <c r="C96" s="12" t="s">
        <v>174</v>
      </c>
      <c r="D96" s="13">
        <v>4</v>
      </c>
      <c r="E96" s="14" t="s">
        <v>86</v>
      </c>
      <c r="F96" s="15">
        <v>26167.824773999997</v>
      </c>
      <c r="G96" s="16" t="s">
        <v>387</v>
      </c>
    </row>
    <row r="97" spans="1:7" ht="25.5" x14ac:dyDescent="0.2">
      <c r="A97" s="11">
        <v>91</v>
      </c>
      <c r="B97" s="11" t="s">
        <v>314</v>
      </c>
      <c r="C97" s="12" t="s">
        <v>175</v>
      </c>
      <c r="D97" s="13">
        <v>25</v>
      </c>
      <c r="E97" s="14" t="s">
        <v>86</v>
      </c>
      <c r="F97" s="15">
        <v>26099.314454000003</v>
      </c>
      <c r="G97" s="16" t="s">
        <v>392</v>
      </c>
    </row>
    <row r="98" spans="1:7" x14ac:dyDescent="0.2">
      <c r="A98" s="11">
        <v>92</v>
      </c>
      <c r="B98" s="11" t="s">
        <v>315</v>
      </c>
      <c r="C98" s="12" t="s">
        <v>176</v>
      </c>
      <c r="D98" s="13">
        <v>4</v>
      </c>
      <c r="E98" s="14" t="s">
        <v>86</v>
      </c>
      <c r="F98" s="15">
        <v>25935.222379999999</v>
      </c>
      <c r="G98" s="16" t="s">
        <v>387</v>
      </c>
    </row>
    <row r="99" spans="1:7" x14ac:dyDescent="0.2">
      <c r="A99" s="11">
        <v>93</v>
      </c>
      <c r="B99" s="11" t="s">
        <v>316</v>
      </c>
      <c r="C99" s="12" t="s">
        <v>177</v>
      </c>
      <c r="D99" s="13">
        <v>2274.1999999999998</v>
      </c>
      <c r="E99" s="14" t="s">
        <v>60</v>
      </c>
      <c r="F99" s="15">
        <f>7.7*D99*1.22*1.01</f>
        <v>21577.473148000001</v>
      </c>
      <c r="G99" s="16" t="s">
        <v>387</v>
      </c>
    </row>
    <row r="100" spans="1:7" ht="38.25" x14ac:dyDescent="0.2">
      <c r="A100" s="11">
        <v>94</v>
      </c>
      <c r="B100" s="11" t="s">
        <v>317</v>
      </c>
      <c r="C100" s="12" t="s">
        <v>178</v>
      </c>
      <c r="D100" s="13">
        <v>14</v>
      </c>
      <c r="E100" s="14" t="s">
        <v>86</v>
      </c>
      <c r="F100" s="15">
        <v>25801.134376000002</v>
      </c>
      <c r="G100" s="16" t="s">
        <v>391</v>
      </c>
    </row>
    <row r="101" spans="1:7" x14ac:dyDescent="0.2">
      <c r="A101" s="11">
        <v>95</v>
      </c>
      <c r="B101" s="11" t="s">
        <v>318</v>
      </c>
      <c r="C101" s="12" t="s">
        <v>179</v>
      </c>
      <c r="D101" s="13">
        <v>8</v>
      </c>
      <c r="E101" s="14" t="s">
        <v>86</v>
      </c>
      <c r="F101" s="15">
        <v>25614.751804</v>
      </c>
      <c r="G101" s="17" t="s">
        <v>384</v>
      </c>
    </row>
    <row r="102" spans="1:7" x14ac:dyDescent="0.2">
      <c r="A102" s="11">
        <v>96</v>
      </c>
      <c r="B102" s="11" t="s">
        <v>319</v>
      </c>
      <c r="C102" s="12" t="s">
        <v>15</v>
      </c>
      <c r="D102" s="13">
        <v>2</v>
      </c>
      <c r="E102" s="14" t="s">
        <v>86</v>
      </c>
      <c r="F102" s="15">
        <v>25111.496680000004</v>
      </c>
      <c r="G102" s="17" t="s">
        <v>384</v>
      </c>
    </row>
    <row r="103" spans="1:7" x14ac:dyDescent="0.2">
      <c r="A103" s="11">
        <v>97</v>
      </c>
      <c r="B103" s="11" t="s">
        <v>320</v>
      </c>
      <c r="C103" s="12" t="s">
        <v>180</v>
      </c>
      <c r="D103" s="13">
        <v>15</v>
      </c>
      <c r="E103" s="14" t="s">
        <v>58</v>
      </c>
      <c r="F103" s="15">
        <v>24520.262476000004</v>
      </c>
      <c r="G103" s="17" t="s">
        <v>384</v>
      </c>
    </row>
    <row r="104" spans="1:7" ht="38.25" x14ac:dyDescent="0.2">
      <c r="A104" s="11">
        <v>98</v>
      </c>
      <c r="B104" s="11" t="s">
        <v>321</v>
      </c>
      <c r="C104" s="12" t="s">
        <v>38</v>
      </c>
      <c r="D104" s="13">
        <v>12</v>
      </c>
      <c r="E104" s="14" t="s">
        <v>86</v>
      </c>
      <c r="F104" s="15">
        <v>24151.070711999997</v>
      </c>
      <c r="G104" s="16" t="s">
        <v>391</v>
      </c>
    </row>
    <row r="105" spans="1:7" ht="38.25" x14ac:dyDescent="0.2">
      <c r="A105" s="11">
        <v>99</v>
      </c>
      <c r="B105" s="11" t="s">
        <v>322</v>
      </c>
      <c r="C105" s="12" t="s">
        <v>39</v>
      </c>
      <c r="D105" s="13">
        <v>12</v>
      </c>
      <c r="E105" s="14" t="s">
        <v>86</v>
      </c>
      <c r="F105" s="15">
        <v>24151.070711999997</v>
      </c>
      <c r="G105" s="16" t="s">
        <v>391</v>
      </c>
    </row>
    <row r="106" spans="1:7" ht="25.5" x14ac:dyDescent="0.2">
      <c r="A106" s="11">
        <v>100</v>
      </c>
      <c r="B106" s="11" t="s">
        <v>323</v>
      </c>
      <c r="C106" s="12" t="s">
        <v>181</v>
      </c>
      <c r="D106" s="13">
        <v>1</v>
      </c>
      <c r="E106" s="14" t="s">
        <v>86</v>
      </c>
      <c r="F106" s="15">
        <v>24124.566090000004</v>
      </c>
      <c r="G106" s="16" t="s">
        <v>392</v>
      </c>
    </row>
    <row r="107" spans="1:7" x14ac:dyDescent="0.2">
      <c r="A107" s="11">
        <v>101</v>
      </c>
      <c r="B107" s="11" t="s">
        <v>324</v>
      </c>
      <c r="C107" s="12" t="s">
        <v>182</v>
      </c>
      <c r="D107" s="13">
        <v>100</v>
      </c>
      <c r="E107" s="14" t="s">
        <v>60</v>
      </c>
      <c r="F107" s="15">
        <v>23495.330837999998</v>
      </c>
      <c r="G107" s="17" t="s">
        <v>386</v>
      </c>
    </row>
    <row r="108" spans="1:7" x14ac:dyDescent="0.2">
      <c r="A108" s="11">
        <v>102</v>
      </c>
      <c r="B108" s="11" t="s">
        <v>325</v>
      </c>
      <c r="C108" s="12" t="s">
        <v>183</v>
      </c>
      <c r="D108" s="13">
        <v>1</v>
      </c>
      <c r="E108" s="14" t="s">
        <v>86</v>
      </c>
      <c r="F108" s="15">
        <v>23484.906426000001</v>
      </c>
      <c r="G108" s="17" t="s">
        <v>386</v>
      </c>
    </row>
    <row r="109" spans="1:7" x14ac:dyDescent="0.2">
      <c r="A109" s="11">
        <v>103</v>
      </c>
      <c r="B109" s="11" t="s">
        <v>326</v>
      </c>
      <c r="C109" s="12" t="s">
        <v>184</v>
      </c>
      <c r="D109" s="13">
        <v>3</v>
      </c>
      <c r="E109" s="14" t="s">
        <v>86</v>
      </c>
      <c r="F109" s="15">
        <v>23250.196969999997</v>
      </c>
      <c r="G109" s="17" t="s">
        <v>385</v>
      </c>
    </row>
    <row r="110" spans="1:7" x14ac:dyDescent="0.2">
      <c r="A110" s="11">
        <v>104</v>
      </c>
      <c r="B110" s="11" t="s">
        <v>327</v>
      </c>
      <c r="C110" s="12" t="s">
        <v>13</v>
      </c>
      <c r="D110" s="13">
        <v>7</v>
      </c>
      <c r="E110" s="14" t="s">
        <v>86</v>
      </c>
      <c r="F110" s="15">
        <v>22802.353880000002</v>
      </c>
      <c r="G110" s="17" t="s">
        <v>384</v>
      </c>
    </row>
    <row r="111" spans="1:7" ht="25.5" x14ac:dyDescent="0.2">
      <c r="A111" s="11">
        <v>105</v>
      </c>
      <c r="B111" s="11" t="s">
        <v>328</v>
      </c>
      <c r="C111" s="12" t="s">
        <v>185</v>
      </c>
      <c r="D111" s="13">
        <v>11</v>
      </c>
      <c r="E111" s="14" t="s">
        <v>86</v>
      </c>
      <c r="F111" s="15">
        <v>22730.183926000002</v>
      </c>
      <c r="G111" s="16" t="s">
        <v>392</v>
      </c>
    </row>
    <row r="112" spans="1:7" ht="25.5" x14ac:dyDescent="0.2">
      <c r="A112" s="11">
        <v>106</v>
      </c>
      <c r="B112" s="11" t="s">
        <v>329</v>
      </c>
      <c r="C112" s="12" t="s">
        <v>186</v>
      </c>
      <c r="D112" s="13">
        <v>1</v>
      </c>
      <c r="E112" s="14" t="s">
        <v>86</v>
      </c>
      <c r="F112" s="15">
        <v>22520.857789999998</v>
      </c>
      <c r="G112" s="16" t="s">
        <v>392</v>
      </c>
    </row>
    <row r="113" spans="1:7" ht="25.5" x14ac:dyDescent="0.2">
      <c r="A113" s="11">
        <v>107</v>
      </c>
      <c r="B113" s="11" t="s">
        <v>330</v>
      </c>
      <c r="C113" s="12" t="s">
        <v>28</v>
      </c>
      <c r="D113" s="13">
        <v>5</v>
      </c>
      <c r="E113" s="14" t="s">
        <v>86</v>
      </c>
      <c r="F113" s="15">
        <v>21994.77</v>
      </c>
      <c r="G113" s="17" t="s">
        <v>386</v>
      </c>
    </row>
    <row r="114" spans="1:7" x14ac:dyDescent="0.2">
      <c r="A114" s="11">
        <v>108</v>
      </c>
      <c r="B114" s="11" t="s">
        <v>331</v>
      </c>
      <c r="C114" s="12" t="s">
        <v>187</v>
      </c>
      <c r="D114" s="13">
        <v>4</v>
      </c>
      <c r="E114" s="14" t="s">
        <v>86</v>
      </c>
      <c r="F114" s="15">
        <v>20876.363669999999</v>
      </c>
      <c r="G114" s="17" t="s">
        <v>386</v>
      </c>
    </row>
    <row r="115" spans="1:7" x14ac:dyDescent="0.2">
      <c r="A115" s="11">
        <v>109</v>
      </c>
      <c r="B115" s="11" t="s">
        <v>332</v>
      </c>
      <c r="C115" s="12" t="s">
        <v>188</v>
      </c>
      <c r="D115" s="13">
        <v>2</v>
      </c>
      <c r="E115" s="14" t="s">
        <v>86</v>
      </c>
      <c r="F115" s="15">
        <v>20797.478225999999</v>
      </c>
      <c r="G115" s="17" t="s">
        <v>384</v>
      </c>
    </row>
    <row r="116" spans="1:7" ht="25.5" x14ac:dyDescent="0.2">
      <c r="A116" s="11">
        <v>110</v>
      </c>
      <c r="B116" s="11" t="s">
        <v>333</v>
      </c>
      <c r="C116" s="12" t="s">
        <v>189</v>
      </c>
      <c r="D116" s="13">
        <v>30</v>
      </c>
      <c r="E116" s="14" t="s">
        <v>86</v>
      </c>
      <c r="F116" s="15">
        <v>20620.00446</v>
      </c>
      <c r="G116" s="16" t="s">
        <v>392</v>
      </c>
    </row>
    <row r="117" spans="1:7" ht="25.5" x14ac:dyDescent="0.2">
      <c r="A117" s="11">
        <v>111</v>
      </c>
      <c r="B117" s="11" t="s">
        <v>334</v>
      </c>
      <c r="C117" s="12" t="s">
        <v>190</v>
      </c>
      <c r="D117" s="13">
        <v>10</v>
      </c>
      <c r="E117" s="14" t="s">
        <v>86</v>
      </c>
      <c r="F117" s="15">
        <v>20610.602773999999</v>
      </c>
      <c r="G117" s="16" t="s">
        <v>392</v>
      </c>
    </row>
    <row r="118" spans="1:7" ht="25.5" x14ac:dyDescent="0.2">
      <c r="A118" s="11">
        <v>112</v>
      </c>
      <c r="B118" s="11" t="s">
        <v>335</v>
      </c>
      <c r="C118" s="12" t="s">
        <v>191</v>
      </c>
      <c r="D118" s="13">
        <v>22</v>
      </c>
      <c r="E118" s="14" t="s">
        <v>86</v>
      </c>
      <c r="F118" s="15">
        <v>20119.398566</v>
      </c>
      <c r="G118" s="16" t="s">
        <v>392</v>
      </c>
    </row>
    <row r="119" spans="1:7" x14ac:dyDescent="0.2">
      <c r="A119" s="11">
        <v>113</v>
      </c>
      <c r="B119" s="11" t="s">
        <v>336</v>
      </c>
      <c r="C119" s="12" t="s">
        <v>192</v>
      </c>
      <c r="D119" s="13">
        <v>8</v>
      </c>
      <c r="E119" s="14" t="s">
        <v>86</v>
      </c>
      <c r="F119" s="15">
        <v>19236.182249999998</v>
      </c>
      <c r="G119" s="16" t="s">
        <v>387</v>
      </c>
    </row>
    <row r="120" spans="1:7" ht="25.5" x14ac:dyDescent="0.2">
      <c r="A120" s="11">
        <v>114</v>
      </c>
      <c r="B120" s="11" t="s">
        <v>337</v>
      </c>
      <c r="C120" s="12" t="s">
        <v>24</v>
      </c>
      <c r="D120" s="13">
        <v>3</v>
      </c>
      <c r="E120" s="14" t="s">
        <v>86</v>
      </c>
      <c r="F120" s="15">
        <v>19021.348180000001</v>
      </c>
      <c r="G120" s="17" t="s">
        <v>385</v>
      </c>
    </row>
    <row r="121" spans="1:7" x14ac:dyDescent="0.2">
      <c r="A121" s="11">
        <v>115</v>
      </c>
      <c r="B121" s="11" t="s">
        <v>338</v>
      </c>
      <c r="C121" s="12" t="s">
        <v>193</v>
      </c>
      <c r="D121" s="13">
        <v>33</v>
      </c>
      <c r="E121" s="14" t="s">
        <v>86</v>
      </c>
      <c r="F121" s="15">
        <v>16415.380722000002</v>
      </c>
      <c r="G121" s="17" t="s">
        <v>386</v>
      </c>
    </row>
    <row r="122" spans="1:7" x14ac:dyDescent="0.2">
      <c r="A122" s="11">
        <v>116</v>
      </c>
      <c r="B122" s="11" t="s">
        <v>339</v>
      </c>
      <c r="C122" s="12" t="s">
        <v>194</v>
      </c>
      <c r="D122" s="13">
        <v>17.7</v>
      </c>
      <c r="E122" s="14" t="s">
        <v>58</v>
      </c>
      <c r="F122" s="15">
        <v>18726.384144</v>
      </c>
      <c r="G122" s="16" t="s">
        <v>387</v>
      </c>
    </row>
    <row r="123" spans="1:7" x14ac:dyDescent="0.2">
      <c r="A123" s="11">
        <v>117</v>
      </c>
      <c r="B123" s="11" t="s">
        <v>340</v>
      </c>
      <c r="C123" s="12" t="s">
        <v>195</v>
      </c>
      <c r="D123" s="13">
        <v>1</v>
      </c>
      <c r="E123" s="14" t="s">
        <v>86</v>
      </c>
      <c r="F123" s="15">
        <v>18692.474000000002</v>
      </c>
      <c r="G123" s="16" t="s">
        <v>387</v>
      </c>
    </row>
    <row r="124" spans="1:7" x14ac:dyDescent="0.2">
      <c r="A124" s="11">
        <v>118</v>
      </c>
      <c r="B124" s="11" t="s">
        <v>341</v>
      </c>
      <c r="C124" s="12" t="s">
        <v>196</v>
      </c>
      <c r="D124" s="13">
        <v>3</v>
      </c>
      <c r="E124" s="14" t="s">
        <v>86</v>
      </c>
      <c r="F124" s="15">
        <v>18378.620338000001</v>
      </c>
      <c r="G124" s="16" t="s">
        <v>387</v>
      </c>
    </row>
    <row r="125" spans="1:7" ht="38.25" x14ac:dyDescent="0.2">
      <c r="A125" s="11">
        <v>119</v>
      </c>
      <c r="B125" s="11" t="s">
        <v>342</v>
      </c>
      <c r="C125" s="12" t="s">
        <v>40</v>
      </c>
      <c r="D125" s="13">
        <v>9</v>
      </c>
      <c r="E125" s="14" t="s">
        <v>86</v>
      </c>
      <c r="F125" s="15">
        <v>18113.303034</v>
      </c>
      <c r="G125" s="16" t="s">
        <v>391</v>
      </c>
    </row>
    <row r="126" spans="1:7" ht="25.5" x14ac:dyDescent="0.2">
      <c r="A126" s="11">
        <v>120</v>
      </c>
      <c r="B126" s="11" t="s">
        <v>343</v>
      </c>
      <c r="C126" s="12" t="s">
        <v>197</v>
      </c>
      <c r="D126" s="13">
        <v>3</v>
      </c>
      <c r="E126" s="14" t="s">
        <v>86</v>
      </c>
      <c r="F126" s="15">
        <v>18084.173825999998</v>
      </c>
      <c r="G126" s="16" t="s">
        <v>392</v>
      </c>
    </row>
    <row r="127" spans="1:7" ht="25.5" x14ac:dyDescent="0.2">
      <c r="A127" s="11">
        <v>121</v>
      </c>
      <c r="B127" s="11" t="s">
        <v>344</v>
      </c>
      <c r="C127" s="12" t="s">
        <v>198</v>
      </c>
      <c r="D127" s="13">
        <v>1</v>
      </c>
      <c r="E127" s="14" t="s">
        <v>86</v>
      </c>
      <c r="F127" s="15">
        <v>18054.699602000001</v>
      </c>
      <c r="G127" s="16" t="s">
        <v>392</v>
      </c>
    </row>
    <row r="128" spans="1:7" x14ac:dyDescent="0.2">
      <c r="A128" s="11">
        <v>122</v>
      </c>
      <c r="B128" s="11" t="s">
        <v>345</v>
      </c>
      <c r="C128" s="12" t="s">
        <v>47</v>
      </c>
      <c r="D128" s="13">
        <v>6</v>
      </c>
      <c r="E128" s="14" t="s">
        <v>86</v>
      </c>
      <c r="F128" s="15">
        <v>17962.974633999998</v>
      </c>
      <c r="G128" s="16" t="s">
        <v>387</v>
      </c>
    </row>
    <row r="129" spans="1:7" ht="25.5" x14ac:dyDescent="0.2">
      <c r="A129" s="11">
        <v>123</v>
      </c>
      <c r="B129" s="11" t="s">
        <v>346</v>
      </c>
      <c r="C129" s="12" t="s">
        <v>199</v>
      </c>
      <c r="D129" s="13">
        <v>3</v>
      </c>
      <c r="E129" s="14" t="s">
        <v>86</v>
      </c>
      <c r="F129" s="15">
        <v>17900.452806000001</v>
      </c>
      <c r="G129" s="16" t="s">
        <v>392</v>
      </c>
    </row>
    <row r="130" spans="1:7" x14ac:dyDescent="0.2">
      <c r="A130" s="11">
        <v>124</v>
      </c>
      <c r="B130" s="11" t="s">
        <v>347</v>
      </c>
      <c r="C130" s="12" t="s">
        <v>43</v>
      </c>
      <c r="D130" s="13">
        <v>4</v>
      </c>
      <c r="E130" s="14" t="s">
        <v>86</v>
      </c>
      <c r="F130" s="15">
        <v>17702.697028000002</v>
      </c>
      <c r="G130" s="16" t="s">
        <v>387</v>
      </c>
    </row>
    <row r="131" spans="1:7" ht="25.5" x14ac:dyDescent="0.2">
      <c r="A131" s="11">
        <v>125</v>
      </c>
      <c r="B131" s="11" t="s">
        <v>348</v>
      </c>
      <c r="C131" s="12" t="s">
        <v>200</v>
      </c>
      <c r="D131" s="13">
        <v>5</v>
      </c>
      <c r="E131" s="14" t="s">
        <v>86</v>
      </c>
      <c r="F131" s="15">
        <v>17610.368281999999</v>
      </c>
      <c r="G131" s="16" t="s">
        <v>390</v>
      </c>
    </row>
    <row r="132" spans="1:7" ht="38.25" x14ac:dyDescent="0.2">
      <c r="A132" s="11">
        <v>126</v>
      </c>
      <c r="B132" s="11" t="s">
        <v>349</v>
      </c>
      <c r="C132" s="12" t="s">
        <v>201</v>
      </c>
      <c r="D132" s="13">
        <v>2</v>
      </c>
      <c r="E132" s="14" t="s">
        <v>86</v>
      </c>
      <c r="F132" s="15">
        <v>17556.126837999996</v>
      </c>
      <c r="G132" s="16" t="s">
        <v>391</v>
      </c>
    </row>
    <row r="133" spans="1:7" x14ac:dyDescent="0.2">
      <c r="A133" s="11">
        <v>127</v>
      </c>
      <c r="B133" s="11" t="s">
        <v>350</v>
      </c>
      <c r="C133" s="12" t="s">
        <v>52</v>
      </c>
      <c r="D133" s="13">
        <v>12</v>
      </c>
      <c r="E133" s="14" t="s">
        <v>86</v>
      </c>
      <c r="F133" s="15">
        <v>16912.918438000001</v>
      </c>
      <c r="G133" s="16" t="s">
        <v>387</v>
      </c>
    </row>
    <row r="134" spans="1:7" x14ac:dyDescent="0.2">
      <c r="A134" s="11">
        <v>128</v>
      </c>
      <c r="B134" s="11" t="s">
        <v>351</v>
      </c>
      <c r="C134" s="12" t="s">
        <v>51</v>
      </c>
      <c r="D134" s="13">
        <v>4</v>
      </c>
      <c r="E134" s="14" t="s">
        <v>86</v>
      </c>
      <c r="F134" s="15">
        <v>16814.022066000001</v>
      </c>
      <c r="G134" s="16" t="s">
        <v>387</v>
      </c>
    </row>
    <row r="135" spans="1:7" x14ac:dyDescent="0.2">
      <c r="A135" s="11">
        <v>129</v>
      </c>
      <c r="B135" s="11" t="s">
        <v>352</v>
      </c>
      <c r="C135" s="12" t="s">
        <v>19</v>
      </c>
      <c r="D135" s="13">
        <v>40.75</v>
      </c>
      <c r="E135" s="14" t="s">
        <v>58</v>
      </c>
      <c r="F135" s="15">
        <v>16595.540684</v>
      </c>
      <c r="G135" s="17" t="s">
        <v>384</v>
      </c>
    </row>
    <row r="136" spans="1:7" x14ac:dyDescent="0.2">
      <c r="A136" s="11">
        <v>130</v>
      </c>
      <c r="B136" s="11" t="s">
        <v>353</v>
      </c>
      <c r="C136" s="12" t="s">
        <v>202</v>
      </c>
      <c r="D136" s="13">
        <v>1</v>
      </c>
      <c r="E136" s="14" t="s">
        <v>86</v>
      </c>
      <c r="F136" s="15">
        <v>16246.18734</v>
      </c>
      <c r="G136" s="17" t="s">
        <v>385</v>
      </c>
    </row>
    <row r="137" spans="1:7" ht="25.5" x14ac:dyDescent="0.2">
      <c r="A137" s="11">
        <v>131</v>
      </c>
      <c r="B137" s="11" t="s">
        <v>354</v>
      </c>
      <c r="C137" s="12" t="s">
        <v>203</v>
      </c>
      <c r="D137" s="13">
        <v>1</v>
      </c>
      <c r="E137" s="14" t="s">
        <v>86</v>
      </c>
      <c r="F137" s="15">
        <v>16195.482309999998</v>
      </c>
      <c r="G137" s="16" t="s">
        <v>392</v>
      </c>
    </row>
    <row r="138" spans="1:7" x14ac:dyDescent="0.2">
      <c r="A138" s="11">
        <v>132</v>
      </c>
      <c r="B138" s="11" t="s">
        <v>355</v>
      </c>
      <c r="C138" s="12" t="s">
        <v>204</v>
      </c>
      <c r="D138" s="13">
        <v>100</v>
      </c>
      <c r="E138" s="14" t="s">
        <v>60</v>
      </c>
      <c r="F138" s="15">
        <v>16048.135833999999</v>
      </c>
      <c r="G138" s="17" t="s">
        <v>384</v>
      </c>
    </row>
    <row r="139" spans="1:7" x14ac:dyDescent="0.2">
      <c r="A139" s="11">
        <v>133</v>
      </c>
      <c r="B139" s="11" t="s">
        <v>356</v>
      </c>
      <c r="C139" s="12" t="s">
        <v>9</v>
      </c>
      <c r="D139" s="13">
        <v>0.05</v>
      </c>
      <c r="E139" s="14" t="s">
        <v>59</v>
      </c>
      <c r="F139" s="15">
        <v>15838.440038000001</v>
      </c>
      <c r="G139" s="17" t="s">
        <v>384</v>
      </c>
    </row>
    <row r="140" spans="1:7" ht="25.5" x14ac:dyDescent="0.2">
      <c r="A140" s="11">
        <v>134</v>
      </c>
      <c r="B140" s="11" t="s">
        <v>357</v>
      </c>
      <c r="C140" s="12" t="s">
        <v>205</v>
      </c>
      <c r="D140" s="13">
        <v>700</v>
      </c>
      <c r="E140" s="14" t="s">
        <v>60</v>
      </c>
      <c r="F140" s="15">
        <v>15545.718605999999</v>
      </c>
      <c r="G140" s="16" t="s">
        <v>392</v>
      </c>
    </row>
    <row r="141" spans="1:7" x14ac:dyDescent="0.2">
      <c r="A141" s="11">
        <v>135</v>
      </c>
      <c r="B141" s="11" t="s">
        <v>358</v>
      </c>
      <c r="C141" s="12" t="s">
        <v>206</v>
      </c>
      <c r="D141" s="13">
        <v>357</v>
      </c>
      <c r="E141" s="14" t="s">
        <v>86</v>
      </c>
      <c r="F141" s="15">
        <v>15522.565568000002</v>
      </c>
      <c r="G141" s="17" t="s">
        <v>385</v>
      </c>
    </row>
    <row r="142" spans="1:7" ht="25.5" x14ac:dyDescent="0.2">
      <c r="A142" s="11">
        <v>136</v>
      </c>
      <c r="B142" s="11" t="s">
        <v>359</v>
      </c>
      <c r="C142" s="12" t="s">
        <v>207</v>
      </c>
      <c r="D142" s="13">
        <v>225</v>
      </c>
      <c r="E142" s="14" t="s">
        <v>60</v>
      </c>
      <c r="F142" s="15">
        <v>15109.852499999999</v>
      </c>
      <c r="G142" s="16" t="s">
        <v>392</v>
      </c>
    </row>
    <row r="143" spans="1:7" ht="25.5" x14ac:dyDescent="0.2">
      <c r="A143" s="11">
        <v>137</v>
      </c>
      <c r="B143" s="11" t="s">
        <v>360</v>
      </c>
      <c r="C143" s="12" t="s">
        <v>33</v>
      </c>
      <c r="D143" s="13">
        <v>50</v>
      </c>
      <c r="E143" s="14" t="s">
        <v>86</v>
      </c>
      <c r="F143" s="15">
        <v>15006.692716000001</v>
      </c>
      <c r="G143" s="16" t="s">
        <v>392</v>
      </c>
    </row>
    <row r="144" spans="1:7" x14ac:dyDescent="0.2">
      <c r="A144" s="11">
        <v>138</v>
      </c>
      <c r="B144" s="11" t="s">
        <v>361</v>
      </c>
      <c r="C144" s="12" t="s">
        <v>208</v>
      </c>
      <c r="D144" s="13">
        <v>4</v>
      </c>
      <c r="E144" s="14" t="s">
        <v>86</v>
      </c>
      <c r="F144" s="15">
        <v>14940.770016</v>
      </c>
      <c r="G144" s="16" t="s">
        <v>387</v>
      </c>
    </row>
    <row r="145" spans="1:7" ht="38.25" x14ac:dyDescent="0.2">
      <c r="A145" s="11">
        <v>139</v>
      </c>
      <c r="B145" s="11" t="s">
        <v>362</v>
      </c>
      <c r="C145" s="12" t="s">
        <v>209</v>
      </c>
      <c r="D145" s="13">
        <v>1</v>
      </c>
      <c r="E145" s="14" t="s">
        <v>86</v>
      </c>
      <c r="F145" s="15">
        <v>14751.097470000001</v>
      </c>
      <c r="G145" s="16" t="s">
        <v>391</v>
      </c>
    </row>
    <row r="146" spans="1:7" x14ac:dyDescent="0.2">
      <c r="A146" s="11">
        <v>140</v>
      </c>
      <c r="B146" s="11" t="s">
        <v>363</v>
      </c>
      <c r="C146" s="12" t="s">
        <v>210</v>
      </c>
      <c r="D146" s="13">
        <v>1</v>
      </c>
      <c r="E146" s="14" t="s">
        <v>86</v>
      </c>
      <c r="F146" s="15">
        <v>14546.219576000001</v>
      </c>
      <c r="G146" s="16" t="s">
        <v>387</v>
      </c>
    </row>
    <row r="147" spans="1:7" x14ac:dyDescent="0.2">
      <c r="A147" s="11">
        <v>141</v>
      </c>
      <c r="B147" s="11" t="s">
        <v>364</v>
      </c>
      <c r="C147" s="12" t="s">
        <v>211</v>
      </c>
      <c r="D147" s="13">
        <v>25</v>
      </c>
      <c r="E147" s="14" t="s">
        <v>58</v>
      </c>
      <c r="F147" s="15">
        <v>14532.258749999999</v>
      </c>
      <c r="G147" s="17" t="s">
        <v>384</v>
      </c>
    </row>
    <row r="148" spans="1:7" x14ac:dyDescent="0.2">
      <c r="A148" s="11">
        <v>142</v>
      </c>
      <c r="B148" s="11" t="s">
        <v>365</v>
      </c>
      <c r="C148" s="12" t="s">
        <v>49</v>
      </c>
      <c r="D148" s="13">
        <v>4</v>
      </c>
      <c r="E148" s="14" t="s">
        <v>86</v>
      </c>
      <c r="F148" s="15">
        <v>14520.072292000001</v>
      </c>
      <c r="G148" s="16" t="s">
        <v>387</v>
      </c>
    </row>
    <row r="149" spans="1:7" x14ac:dyDescent="0.2">
      <c r="A149" s="11">
        <v>143</v>
      </c>
      <c r="B149" s="11" t="s">
        <v>366</v>
      </c>
      <c r="C149" s="12" t="s">
        <v>27</v>
      </c>
      <c r="D149" s="13">
        <v>1000</v>
      </c>
      <c r="E149" s="14" t="s">
        <v>60</v>
      </c>
      <c r="F149" s="15">
        <v>13121.845664</v>
      </c>
      <c r="G149" s="17" t="s">
        <v>386</v>
      </c>
    </row>
    <row r="150" spans="1:7" x14ac:dyDescent="0.2">
      <c r="A150" s="11">
        <v>144</v>
      </c>
      <c r="B150" s="11" t="s">
        <v>367</v>
      </c>
      <c r="C150" s="12" t="s">
        <v>212</v>
      </c>
      <c r="D150" s="13">
        <v>6</v>
      </c>
      <c r="E150" s="14" t="s">
        <v>86</v>
      </c>
      <c r="F150" s="15">
        <v>14332.827179999998</v>
      </c>
      <c r="G150" s="17" t="s">
        <v>384</v>
      </c>
    </row>
    <row r="151" spans="1:7" x14ac:dyDescent="0.2">
      <c r="A151" s="11">
        <v>145</v>
      </c>
      <c r="B151" s="11" t="s">
        <v>368</v>
      </c>
      <c r="C151" s="12" t="s">
        <v>213</v>
      </c>
      <c r="D151" s="13">
        <v>8</v>
      </c>
      <c r="E151" s="14" t="s">
        <v>86</v>
      </c>
      <c r="F151" s="15">
        <v>14271.451298</v>
      </c>
      <c r="G151" s="16" t="s">
        <v>387</v>
      </c>
    </row>
    <row r="152" spans="1:7" x14ac:dyDescent="0.2">
      <c r="A152" s="11">
        <v>146</v>
      </c>
      <c r="B152" s="11" t="s">
        <v>56</v>
      </c>
      <c r="C152" s="12" t="s">
        <v>21</v>
      </c>
      <c r="D152" s="13">
        <v>246.82</v>
      </c>
      <c r="E152" s="14" t="s">
        <v>58</v>
      </c>
      <c r="F152" s="15">
        <v>13942.638728</v>
      </c>
      <c r="G152" s="17" t="s">
        <v>384</v>
      </c>
    </row>
    <row r="153" spans="1:7" x14ac:dyDescent="0.2">
      <c r="A153" s="11">
        <v>147</v>
      </c>
      <c r="B153" s="11" t="s">
        <v>369</v>
      </c>
      <c r="C153" s="12" t="s">
        <v>214</v>
      </c>
      <c r="D153" s="13">
        <v>30</v>
      </c>
      <c r="E153" s="14" t="s">
        <v>86</v>
      </c>
      <c r="F153" s="15">
        <v>13873.795714</v>
      </c>
      <c r="G153" s="17" t="s">
        <v>384</v>
      </c>
    </row>
    <row r="154" spans="1:7" x14ac:dyDescent="0.2">
      <c r="A154" s="11">
        <v>148</v>
      </c>
      <c r="B154" s="11" t="s">
        <v>370</v>
      </c>
      <c r="C154" s="12" t="s">
        <v>215</v>
      </c>
      <c r="D154" s="13">
        <v>4</v>
      </c>
      <c r="E154" s="14" t="s">
        <v>86</v>
      </c>
      <c r="F154" s="15">
        <v>13794.281847999999</v>
      </c>
      <c r="G154" s="16" t="s">
        <v>387</v>
      </c>
    </row>
    <row r="155" spans="1:7" ht="38.25" x14ac:dyDescent="0.2">
      <c r="A155" s="11">
        <v>149</v>
      </c>
      <c r="B155" s="11" t="s">
        <v>371</v>
      </c>
      <c r="C155" s="12" t="s">
        <v>37</v>
      </c>
      <c r="D155" s="13">
        <v>56</v>
      </c>
      <c r="E155" s="14" t="s">
        <v>86</v>
      </c>
      <c r="F155" s="15">
        <v>13742.172109999998</v>
      </c>
      <c r="G155" s="16" t="s">
        <v>391</v>
      </c>
    </row>
    <row r="156" spans="1:7" x14ac:dyDescent="0.2">
      <c r="A156" s="11">
        <v>150</v>
      </c>
      <c r="B156" s="11" t="s">
        <v>57</v>
      </c>
      <c r="C156" s="12" t="s">
        <v>50</v>
      </c>
      <c r="D156" s="13">
        <v>3</v>
      </c>
      <c r="E156" s="14" t="s">
        <v>86</v>
      </c>
      <c r="F156" s="15">
        <v>13704.047842</v>
      </c>
      <c r="G156" s="16" t="s">
        <v>387</v>
      </c>
    </row>
    <row r="157" spans="1:7" ht="25.5" x14ac:dyDescent="0.2">
      <c r="A157" s="11">
        <v>151</v>
      </c>
      <c r="B157" s="11" t="s">
        <v>372</v>
      </c>
      <c r="C157" s="12" t="s">
        <v>216</v>
      </c>
      <c r="D157" s="13">
        <v>3</v>
      </c>
      <c r="E157" s="14" t="s">
        <v>86</v>
      </c>
      <c r="F157" s="15">
        <v>13307.76</v>
      </c>
      <c r="G157" s="16" t="s">
        <v>392</v>
      </c>
    </row>
    <row r="158" spans="1:7" x14ac:dyDescent="0.2">
      <c r="A158" s="11">
        <v>152</v>
      </c>
      <c r="B158" s="11" t="s">
        <v>373</v>
      </c>
      <c r="C158" s="12" t="s">
        <v>217</v>
      </c>
      <c r="D158" s="13">
        <v>1</v>
      </c>
      <c r="E158" s="14" t="s">
        <v>86</v>
      </c>
      <c r="F158" s="15">
        <v>13180.16569</v>
      </c>
      <c r="G158" s="16" t="s">
        <v>387</v>
      </c>
    </row>
    <row r="159" spans="1:7" x14ac:dyDescent="0.2">
      <c r="A159" s="11">
        <v>153</v>
      </c>
      <c r="B159" s="11" t="s">
        <v>374</v>
      </c>
      <c r="C159" s="12" t="s">
        <v>218</v>
      </c>
      <c r="D159" s="13">
        <v>1</v>
      </c>
      <c r="E159" s="14" t="s">
        <v>86</v>
      </c>
      <c r="F159" s="15">
        <v>13180.153368000001</v>
      </c>
      <c r="G159" s="16" t="s">
        <v>387</v>
      </c>
    </row>
    <row r="160" spans="1:7" x14ac:dyDescent="0.2">
      <c r="A160" s="11">
        <v>154</v>
      </c>
      <c r="B160" s="11" t="s">
        <v>375</v>
      </c>
      <c r="C160" s="12" t="s">
        <v>219</v>
      </c>
      <c r="D160" s="13">
        <v>71</v>
      </c>
      <c r="E160" s="14" t="s">
        <v>86</v>
      </c>
      <c r="F160" s="15">
        <v>13134.192307999998</v>
      </c>
      <c r="G160" s="16" t="s">
        <v>387</v>
      </c>
    </row>
    <row r="161" spans="1:7" x14ac:dyDescent="0.2">
      <c r="A161" s="11">
        <v>155</v>
      </c>
      <c r="B161" s="11" t="s">
        <v>376</v>
      </c>
      <c r="C161" s="12" t="s">
        <v>42</v>
      </c>
      <c r="D161" s="13">
        <v>5</v>
      </c>
      <c r="E161" s="14" t="s">
        <v>86</v>
      </c>
      <c r="F161" s="15">
        <v>13095.193178</v>
      </c>
      <c r="G161" s="16" t="s">
        <v>387</v>
      </c>
    </row>
    <row r="162" spans="1:7" ht="38.25" x14ac:dyDescent="0.2">
      <c r="A162" s="11">
        <v>156</v>
      </c>
      <c r="B162" s="11" t="s">
        <v>377</v>
      </c>
      <c r="C162" s="12" t="s">
        <v>220</v>
      </c>
      <c r="D162" s="13">
        <v>1</v>
      </c>
      <c r="E162" s="14" t="s">
        <v>86</v>
      </c>
      <c r="F162" s="15">
        <v>13016.418631999999</v>
      </c>
      <c r="G162" s="16" t="s">
        <v>391</v>
      </c>
    </row>
    <row r="163" spans="1:7" ht="38.25" x14ac:dyDescent="0.2">
      <c r="A163" s="11">
        <v>157</v>
      </c>
      <c r="B163" s="11" t="s">
        <v>378</v>
      </c>
      <c r="C163" s="12" t="s">
        <v>221</v>
      </c>
      <c r="D163" s="13">
        <v>24</v>
      </c>
      <c r="E163" s="14" t="s">
        <v>86</v>
      </c>
      <c r="F163" s="15">
        <v>12988.078031999999</v>
      </c>
      <c r="G163" s="16" t="s">
        <v>391</v>
      </c>
    </row>
    <row r="164" spans="1:7" x14ac:dyDescent="0.2">
      <c r="A164" s="11">
        <v>158</v>
      </c>
      <c r="B164" s="11" t="s">
        <v>379</v>
      </c>
      <c r="C164" s="12" t="s">
        <v>53</v>
      </c>
      <c r="D164" s="13">
        <v>4</v>
      </c>
      <c r="E164" s="14" t="s">
        <v>86</v>
      </c>
      <c r="F164" s="15">
        <v>12923.991309999999</v>
      </c>
      <c r="G164" s="16" t="s">
        <v>387</v>
      </c>
    </row>
    <row r="165" spans="1:7" x14ac:dyDescent="0.2">
      <c r="A165" s="11">
        <v>159</v>
      </c>
      <c r="B165" s="11" t="s">
        <v>380</v>
      </c>
      <c r="C165" s="12" t="s">
        <v>222</v>
      </c>
      <c r="D165" s="13">
        <v>157</v>
      </c>
      <c r="E165" s="14" t="s">
        <v>58</v>
      </c>
      <c r="F165" s="15">
        <v>12861.383227999999</v>
      </c>
      <c r="G165" s="17" t="s">
        <v>389</v>
      </c>
    </row>
    <row r="166" spans="1:7" ht="25.5" x14ac:dyDescent="0.2">
      <c r="A166" s="11">
        <v>160</v>
      </c>
      <c r="B166" s="11" t="s">
        <v>381</v>
      </c>
      <c r="C166" s="12" t="s">
        <v>223</v>
      </c>
      <c r="D166" s="13">
        <v>11</v>
      </c>
      <c r="E166" s="14" t="s">
        <v>86</v>
      </c>
      <c r="F166" s="15">
        <v>12638.268773999998</v>
      </c>
      <c r="G166" s="16" t="s">
        <v>392</v>
      </c>
    </row>
    <row r="167" spans="1:7" x14ac:dyDescent="0.2">
      <c r="A167" s="11">
        <v>161</v>
      </c>
      <c r="B167" s="11" t="s">
        <v>382</v>
      </c>
      <c r="C167" s="12" t="s">
        <v>20</v>
      </c>
      <c r="D167" s="13">
        <v>210.8</v>
      </c>
      <c r="E167" s="14" t="s">
        <v>58</v>
      </c>
      <c r="F167" s="15">
        <v>12347.716014</v>
      </c>
      <c r="G167" s="17" t="s">
        <v>384</v>
      </c>
    </row>
    <row r="168" spans="1:7" ht="25.5" x14ac:dyDescent="0.2">
      <c r="A168" s="11">
        <v>162</v>
      </c>
      <c r="B168" s="18">
        <v>51315011915</v>
      </c>
      <c r="C168" s="12" t="s">
        <v>395</v>
      </c>
      <c r="D168" s="13">
        <v>3</v>
      </c>
      <c r="E168" s="19" t="s">
        <v>86</v>
      </c>
      <c r="F168" s="20">
        <v>360000</v>
      </c>
      <c r="G168" s="16" t="s">
        <v>392</v>
      </c>
    </row>
    <row r="169" spans="1:7" ht="38.25" x14ac:dyDescent="0.2">
      <c r="A169" s="11">
        <v>163</v>
      </c>
      <c r="B169" s="18">
        <v>51404012534</v>
      </c>
      <c r="C169" s="12" t="s">
        <v>383</v>
      </c>
      <c r="D169" s="13">
        <v>6</v>
      </c>
      <c r="E169" s="19" t="s">
        <v>86</v>
      </c>
      <c r="F169" s="15">
        <v>8407.0301666666655</v>
      </c>
      <c r="G169" s="16" t="s">
        <v>391</v>
      </c>
    </row>
    <row r="170" spans="1:7" x14ac:dyDescent="0.2">
      <c r="A170" s="11">
        <v>164</v>
      </c>
      <c r="B170" s="18">
        <v>10904026320</v>
      </c>
      <c r="C170" s="12" t="s">
        <v>400</v>
      </c>
      <c r="D170" s="13">
        <v>1</v>
      </c>
      <c r="E170" s="19" t="s">
        <v>86</v>
      </c>
      <c r="F170" s="15">
        <v>12000</v>
      </c>
      <c r="G170" s="17" t="s">
        <v>386</v>
      </c>
    </row>
    <row r="171" spans="1:7" ht="25.5" x14ac:dyDescent="0.2">
      <c r="A171" s="11">
        <v>165</v>
      </c>
      <c r="B171" s="18">
        <v>51324012070</v>
      </c>
      <c r="C171" s="21" t="s">
        <v>396</v>
      </c>
      <c r="D171" s="22">
        <v>2</v>
      </c>
      <c r="E171" s="19" t="s">
        <v>86</v>
      </c>
      <c r="F171" s="15">
        <f>35000*D171</f>
        <v>70000</v>
      </c>
      <c r="G171" s="16" t="s">
        <v>392</v>
      </c>
    </row>
    <row r="172" spans="1:7" x14ac:dyDescent="0.2">
      <c r="A172" s="11">
        <v>166</v>
      </c>
      <c r="B172" s="18">
        <v>90602024243</v>
      </c>
      <c r="C172" s="21" t="s">
        <v>401</v>
      </c>
      <c r="D172" s="22">
        <v>300</v>
      </c>
      <c r="E172" s="19" t="s">
        <v>86</v>
      </c>
      <c r="F172" s="15">
        <f>46.88*D172*1.22*1.01</f>
        <v>17329.660799999998</v>
      </c>
      <c r="G172" s="16" t="s">
        <v>402</v>
      </c>
    </row>
    <row r="173" spans="1:7" x14ac:dyDescent="0.2">
      <c r="A173" s="11">
        <v>167</v>
      </c>
      <c r="B173" s="18">
        <v>51608018894</v>
      </c>
      <c r="C173" s="21" t="s">
        <v>393</v>
      </c>
      <c r="D173" s="22">
        <v>5</v>
      </c>
      <c r="E173" s="19" t="s">
        <v>86</v>
      </c>
      <c r="F173" s="15">
        <f>670500*5</f>
        <v>3352500</v>
      </c>
      <c r="G173" s="16" t="s">
        <v>387</v>
      </c>
    </row>
    <row r="174" spans="1:7" x14ac:dyDescent="0.2">
      <c r="A174" s="23"/>
      <c r="B174" s="23"/>
      <c r="C174" s="24"/>
      <c r="D174" s="24"/>
      <c r="E174" s="24"/>
      <c r="F174" s="25"/>
      <c r="G174" s="26"/>
    </row>
    <row r="175" spans="1:7" x14ac:dyDescent="0.2">
      <c r="A175" s="27"/>
      <c r="B175" s="11" t="s">
        <v>87</v>
      </c>
      <c r="C175" s="28"/>
      <c r="D175" s="22"/>
      <c r="E175" s="29"/>
      <c r="F175" s="30"/>
      <c r="G175" s="17"/>
    </row>
    <row r="176" spans="1:7" x14ac:dyDescent="0.2">
      <c r="A176" s="11">
        <v>168</v>
      </c>
      <c r="B176" s="18">
        <v>10703026286</v>
      </c>
      <c r="C176" s="31" t="s">
        <v>69</v>
      </c>
      <c r="D176" s="32">
        <v>8</v>
      </c>
      <c r="E176" s="33" t="s">
        <v>86</v>
      </c>
      <c r="F176" s="15">
        <f>9364.44*D176*1.22*1.01</f>
        <v>92310.903743999996</v>
      </c>
      <c r="G176" s="17"/>
    </row>
    <row r="177" spans="1:7" x14ac:dyDescent="0.2">
      <c r="A177" s="11">
        <v>169</v>
      </c>
      <c r="B177" s="18">
        <v>51309010214</v>
      </c>
      <c r="C177" s="31" t="s">
        <v>70</v>
      </c>
      <c r="D177" s="32">
        <v>2</v>
      </c>
      <c r="E177" s="33" t="s">
        <v>86</v>
      </c>
      <c r="F177" s="15">
        <f>605334.75*1.22</f>
        <v>738508.39500000002</v>
      </c>
      <c r="G177" s="17"/>
    </row>
    <row r="178" spans="1:7" x14ac:dyDescent="0.2">
      <c r="A178" s="11">
        <v>170</v>
      </c>
      <c r="B178" s="18" t="s">
        <v>297</v>
      </c>
      <c r="C178" s="34" t="s">
        <v>12</v>
      </c>
      <c r="D178" s="32">
        <v>1</v>
      </c>
      <c r="E178" s="33" t="s">
        <v>86</v>
      </c>
      <c r="F178" s="15">
        <f>28568.29*1.22*1.01</f>
        <v>35201.846938000002</v>
      </c>
      <c r="G178" s="17"/>
    </row>
    <row r="179" spans="1:7" x14ac:dyDescent="0.2">
      <c r="A179" s="11">
        <v>171</v>
      </c>
      <c r="B179" s="18" t="s">
        <v>287</v>
      </c>
      <c r="C179" s="34" t="s">
        <v>403</v>
      </c>
      <c r="D179" s="32">
        <v>0.6</v>
      </c>
      <c r="E179" s="33" t="s">
        <v>404</v>
      </c>
      <c r="F179" s="15">
        <f>33270*1.22*1.01</f>
        <v>40995.294000000002</v>
      </c>
      <c r="G179" s="17"/>
    </row>
    <row r="180" spans="1:7" x14ac:dyDescent="0.2">
      <c r="A180" s="11">
        <v>172</v>
      </c>
      <c r="B180" s="11" t="s">
        <v>102</v>
      </c>
      <c r="C180" s="31" t="s">
        <v>71</v>
      </c>
      <c r="D180" s="32">
        <v>1</v>
      </c>
      <c r="E180" s="33" t="s">
        <v>86</v>
      </c>
      <c r="F180" s="15">
        <v>41683.333333333336</v>
      </c>
      <c r="G180" s="17"/>
    </row>
    <row r="181" spans="1:7" x14ac:dyDescent="0.2">
      <c r="A181" s="11">
        <v>173</v>
      </c>
      <c r="B181" s="11" t="s">
        <v>102</v>
      </c>
      <c r="C181" s="31" t="s">
        <v>72</v>
      </c>
      <c r="D181" s="32">
        <v>1</v>
      </c>
      <c r="E181" s="33" t="s">
        <v>86</v>
      </c>
      <c r="F181" s="15">
        <v>125050</v>
      </c>
      <c r="G181" s="17"/>
    </row>
    <row r="182" spans="1:7" x14ac:dyDescent="0.2">
      <c r="A182" s="11">
        <v>174</v>
      </c>
      <c r="B182" s="11" t="s">
        <v>102</v>
      </c>
      <c r="C182" s="31" t="s">
        <v>73</v>
      </c>
      <c r="D182" s="13">
        <v>2</v>
      </c>
      <c r="E182" s="33" t="s">
        <v>86</v>
      </c>
      <c r="F182" s="15">
        <v>813333.33333333337</v>
      </c>
      <c r="G182" s="17"/>
    </row>
    <row r="183" spans="1:7" x14ac:dyDescent="0.2">
      <c r="A183" s="11">
        <v>175</v>
      </c>
      <c r="B183" s="11" t="s">
        <v>102</v>
      </c>
      <c r="C183" s="31" t="s">
        <v>74</v>
      </c>
      <c r="D183" s="13">
        <v>1</v>
      </c>
      <c r="E183" s="33" t="s">
        <v>86</v>
      </c>
      <c r="F183" s="15">
        <v>1057333.3333333335</v>
      </c>
      <c r="G183" s="17"/>
    </row>
    <row r="184" spans="1:7" x14ac:dyDescent="0.2">
      <c r="A184" s="11">
        <v>176</v>
      </c>
      <c r="B184" s="11" t="s">
        <v>102</v>
      </c>
      <c r="C184" s="31" t="s">
        <v>75</v>
      </c>
      <c r="D184" s="13">
        <v>3</v>
      </c>
      <c r="E184" s="33" t="s">
        <v>86</v>
      </c>
      <c r="F184" s="15">
        <f>((3*25000)/1.2)*1.22</f>
        <v>76250</v>
      </c>
      <c r="G184" s="17"/>
    </row>
    <row r="185" spans="1:7" x14ac:dyDescent="0.2">
      <c r="A185" s="11">
        <v>177</v>
      </c>
      <c r="B185" s="11" t="s">
        <v>102</v>
      </c>
      <c r="C185" s="31" t="s">
        <v>76</v>
      </c>
      <c r="D185" s="13">
        <v>3</v>
      </c>
      <c r="E185" s="33" t="s">
        <v>86</v>
      </c>
      <c r="F185" s="15">
        <f>((3*25000)/1.2)*1.22</f>
        <v>76250</v>
      </c>
      <c r="G185" s="17"/>
    </row>
    <row r="186" spans="1:7" x14ac:dyDescent="0.2">
      <c r="A186" s="11">
        <v>178</v>
      </c>
      <c r="B186" s="11" t="s">
        <v>102</v>
      </c>
      <c r="C186" s="31" t="s">
        <v>77</v>
      </c>
      <c r="D186" s="13">
        <v>1</v>
      </c>
      <c r="E186" s="33" t="s">
        <v>86</v>
      </c>
      <c r="F186" s="15">
        <v>3914166.666666667</v>
      </c>
      <c r="G186" s="17"/>
    </row>
    <row r="187" spans="1:7" x14ac:dyDescent="0.2">
      <c r="A187" s="11">
        <v>179</v>
      </c>
      <c r="B187" s="11" t="s">
        <v>102</v>
      </c>
      <c r="C187" s="31" t="s">
        <v>78</v>
      </c>
      <c r="D187" s="13">
        <v>1</v>
      </c>
      <c r="E187" s="33" t="s">
        <v>86</v>
      </c>
      <c r="F187" s="15">
        <v>3914166.666666667</v>
      </c>
      <c r="G187" s="17"/>
    </row>
    <row r="188" spans="1:7" x14ac:dyDescent="0.2">
      <c r="A188" s="11">
        <v>180</v>
      </c>
      <c r="B188" s="11" t="s">
        <v>102</v>
      </c>
      <c r="C188" s="31" t="s">
        <v>78</v>
      </c>
      <c r="D188" s="13">
        <v>1</v>
      </c>
      <c r="E188" s="33" t="s">
        <v>86</v>
      </c>
      <c r="F188" s="15">
        <v>3914166.666666667</v>
      </c>
      <c r="G188" s="17"/>
    </row>
    <row r="189" spans="1:7" x14ac:dyDescent="0.2">
      <c r="A189" s="11">
        <v>181</v>
      </c>
      <c r="B189" s="11" t="s">
        <v>102</v>
      </c>
      <c r="C189" s="31" t="s">
        <v>79</v>
      </c>
      <c r="D189" s="13">
        <v>1</v>
      </c>
      <c r="E189" s="33" t="s">
        <v>86</v>
      </c>
      <c r="F189" s="15">
        <v>5693333.333333334</v>
      </c>
      <c r="G189" s="17"/>
    </row>
    <row r="190" spans="1:7" x14ac:dyDescent="0.2">
      <c r="A190" s="11">
        <v>182</v>
      </c>
      <c r="B190" s="11" t="s">
        <v>102</v>
      </c>
      <c r="C190" s="31" t="s">
        <v>80</v>
      </c>
      <c r="D190" s="13">
        <v>1</v>
      </c>
      <c r="E190" s="33" t="s">
        <v>86</v>
      </c>
      <c r="F190" s="15">
        <v>2846666.666666667</v>
      </c>
      <c r="G190" s="17"/>
    </row>
    <row r="191" spans="1:7" x14ac:dyDescent="0.2">
      <c r="A191" s="11">
        <v>183</v>
      </c>
      <c r="B191" s="11" t="s">
        <v>102</v>
      </c>
      <c r="C191" s="31" t="s">
        <v>81</v>
      </c>
      <c r="D191" s="13">
        <v>1</v>
      </c>
      <c r="E191" s="33" t="s">
        <v>86</v>
      </c>
      <c r="F191" s="15">
        <v>2633166.666666667</v>
      </c>
      <c r="G191" s="17"/>
    </row>
    <row r="192" spans="1:7" x14ac:dyDescent="0.2">
      <c r="A192" s="11">
        <v>184</v>
      </c>
      <c r="B192" s="11" t="s">
        <v>102</v>
      </c>
      <c r="C192" s="31" t="s">
        <v>82</v>
      </c>
      <c r="D192" s="13">
        <v>1</v>
      </c>
      <c r="E192" s="33" t="s">
        <v>86</v>
      </c>
      <c r="F192" s="15">
        <v>5693333.333333334</v>
      </c>
      <c r="G192" s="17"/>
    </row>
    <row r="193" spans="1:7" x14ac:dyDescent="0.2">
      <c r="A193" s="11">
        <v>185</v>
      </c>
      <c r="B193" s="11" t="s">
        <v>102</v>
      </c>
      <c r="C193" s="31" t="s">
        <v>83</v>
      </c>
      <c r="D193" s="13">
        <v>1</v>
      </c>
      <c r="E193" s="33" t="s">
        <v>86</v>
      </c>
      <c r="F193" s="15">
        <v>5337500</v>
      </c>
      <c r="G193" s="17"/>
    </row>
    <row r="194" spans="1:7" x14ac:dyDescent="0.2">
      <c r="A194" s="11">
        <v>186</v>
      </c>
      <c r="B194" s="11" t="s">
        <v>102</v>
      </c>
      <c r="C194" s="31" t="s">
        <v>83</v>
      </c>
      <c r="D194" s="13">
        <v>1</v>
      </c>
      <c r="E194" s="33" t="s">
        <v>86</v>
      </c>
      <c r="F194" s="15">
        <v>5337500</v>
      </c>
      <c r="G194" s="17"/>
    </row>
    <row r="195" spans="1:7" x14ac:dyDescent="0.2">
      <c r="A195" s="11">
        <v>187</v>
      </c>
      <c r="B195" s="11" t="s">
        <v>102</v>
      </c>
      <c r="C195" s="31" t="s">
        <v>84</v>
      </c>
      <c r="D195" s="13">
        <v>1</v>
      </c>
      <c r="E195" s="33" t="s">
        <v>86</v>
      </c>
      <c r="F195" s="15">
        <v>2633166.666666667</v>
      </c>
      <c r="G195" s="17"/>
    </row>
    <row r="196" spans="1:7" x14ac:dyDescent="0.2">
      <c r="A196" s="11">
        <v>188</v>
      </c>
      <c r="B196" s="11" t="s">
        <v>102</v>
      </c>
      <c r="C196" s="21" t="s">
        <v>85</v>
      </c>
      <c r="D196" s="32">
        <v>1</v>
      </c>
      <c r="E196" s="35" t="s">
        <v>86</v>
      </c>
      <c r="F196" s="15">
        <v>305000</v>
      </c>
      <c r="G196" s="17"/>
    </row>
    <row r="197" spans="1:7" x14ac:dyDescent="0.2">
      <c r="A197" s="11">
        <v>189</v>
      </c>
      <c r="B197" s="11" t="s">
        <v>102</v>
      </c>
      <c r="C197" s="21" t="s">
        <v>88</v>
      </c>
      <c r="D197" s="32">
        <v>1</v>
      </c>
      <c r="E197" s="33" t="s">
        <v>86</v>
      </c>
      <c r="F197" s="15">
        <v>41683.333333333336</v>
      </c>
      <c r="G197" s="17"/>
    </row>
    <row r="198" spans="1:7" ht="25.5" x14ac:dyDescent="0.2">
      <c r="A198" s="36"/>
      <c r="B198" s="37" t="s">
        <v>109</v>
      </c>
      <c r="C198" s="21"/>
      <c r="D198" s="32"/>
      <c r="E198" s="33"/>
      <c r="F198" s="30"/>
      <c r="G198" s="17"/>
    </row>
    <row r="199" spans="1:7" ht="25.5" x14ac:dyDescent="0.2">
      <c r="A199" s="11">
        <v>190</v>
      </c>
      <c r="B199" s="27" t="s">
        <v>102</v>
      </c>
      <c r="C199" s="21" t="s">
        <v>89</v>
      </c>
      <c r="D199" s="32">
        <v>3</v>
      </c>
      <c r="E199" s="35" t="s">
        <v>86</v>
      </c>
      <c r="F199" s="15">
        <v>65575</v>
      </c>
      <c r="G199" s="38" t="s">
        <v>94</v>
      </c>
    </row>
    <row r="200" spans="1:7" ht="25.5" x14ac:dyDescent="0.2">
      <c r="A200" s="11">
        <v>191</v>
      </c>
      <c r="B200" s="27" t="s">
        <v>102</v>
      </c>
      <c r="C200" s="21" t="s">
        <v>90</v>
      </c>
      <c r="D200" s="32">
        <v>1</v>
      </c>
      <c r="E200" s="35" t="s">
        <v>86</v>
      </c>
      <c r="F200" s="15">
        <v>20231.666666666668</v>
      </c>
      <c r="G200" s="38" t="s">
        <v>94</v>
      </c>
    </row>
    <row r="201" spans="1:7" x14ac:dyDescent="0.2">
      <c r="A201" s="11">
        <v>192</v>
      </c>
      <c r="B201" s="27" t="s">
        <v>102</v>
      </c>
      <c r="C201" s="21" t="s">
        <v>91</v>
      </c>
      <c r="D201" s="32">
        <v>2</v>
      </c>
      <c r="E201" s="33" t="s">
        <v>86</v>
      </c>
      <c r="F201" s="15">
        <f>(((94454.1*1.2*1.01)*2)/1.2)*1.22</f>
        <v>232772.68403999999</v>
      </c>
      <c r="G201" s="38" t="s">
        <v>94</v>
      </c>
    </row>
    <row r="202" spans="1:7" ht="25.5" x14ac:dyDescent="0.2">
      <c r="A202" s="11">
        <v>193</v>
      </c>
      <c r="B202" s="27" t="s">
        <v>102</v>
      </c>
      <c r="C202" s="21" t="s">
        <v>92</v>
      </c>
      <c r="D202" s="32">
        <v>2</v>
      </c>
      <c r="E202" s="35" t="s">
        <v>86</v>
      </c>
      <c r="F202" s="15">
        <v>47173.333333333336</v>
      </c>
      <c r="G202" s="38" t="s">
        <v>94</v>
      </c>
    </row>
    <row r="203" spans="1:7" x14ac:dyDescent="0.2">
      <c r="A203" s="11">
        <v>194</v>
      </c>
      <c r="B203" s="27" t="s">
        <v>102</v>
      </c>
      <c r="C203" s="21" t="s">
        <v>93</v>
      </c>
      <c r="D203" s="32">
        <v>1</v>
      </c>
      <c r="E203" s="33" t="s">
        <v>86</v>
      </c>
      <c r="F203" s="15">
        <v>26535</v>
      </c>
      <c r="G203" s="38" t="s">
        <v>94</v>
      </c>
    </row>
    <row r="204" spans="1:7" x14ac:dyDescent="0.2">
      <c r="A204" s="11">
        <v>195</v>
      </c>
      <c r="B204" s="27" t="s">
        <v>102</v>
      </c>
      <c r="C204" s="21" t="s">
        <v>95</v>
      </c>
      <c r="D204" s="32">
        <v>2</v>
      </c>
      <c r="E204" s="35" t="s">
        <v>86</v>
      </c>
      <c r="F204" s="15">
        <v>40056.666666666672</v>
      </c>
      <c r="G204" s="38" t="s">
        <v>94</v>
      </c>
    </row>
    <row r="205" spans="1:7" x14ac:dyDescent="0.2">
      <c r="A205" s="11">
        <v>196</v>
      </c>
      <c r="B205" s="27" t="s">
        <v>102</v>
      </c>
      <c r="C205" s="21" t="s">
        <v>96</v>
      </c>
      <c r="D205" s="32">
        <v>1</v>
      </c>
      <c r="E205" s="35" t="s">
        <v>86</v>
      </c>
      <c r="F205" s="15">
        <v>8641.6666666666679</v>
      </c>
      <c r="G205" s="38" t="s">
        <v>94</v>
      </c>
    </row>
    <row r="206" spans="1:7" x14ac:dyDescent="0.2">
      <c r="A206" s="11">
        <v>197</v>
      </c>
      <c r="B206" s="27" t="s">
        <v>102</v>
      </c>
      <c r="C206" s="21" t="s">
        <v>97</v>
      </c>
      <c r="D206" s="32">
        <v>1</v>
      </c>
      <c r="E206" s="33" t="s">
        <v>86</v>
      </c>
      <c r="F206" s="15">
        <v>57746.666666666672</v>
      </c>
      <c r="G206" s="38" t="s">
        <v>94</v>
      </c>
    </row>
    <row r="207" spans="1:7" x14ac:dyDescent="0.2">
      <c r="A207" s="36"/>
      <c r="B207" s="37" t="s">
        <v>108</v>
      </c>
      <c r="C207" s="21"/>
      <c r="D207" s="32"/>
      <c r="E207" s="35"/>
      <c r="F207" s="15"/>
      <c r="G207" s="17"/>
    </row>
    <row r="208" spans="1:7" x14ac:dyDescent="0.2">
      <c r="A208" s="11">
        <v>198</v>
      </c>
      <c r="B208" s="11" t="s">
        <v>102</v>
      </c>
      <c r="C208" s="21" t="s">
        <v>103</v>
      </c>
      <c r="D208" s="32">
        <v>6</v>
      </c>
      <c r="E208" s="33" t="s">
        <v>104</v>
      </c>
      <c r="F208" s="15">
        <v>26352</v>
      </c>
      <c r="G208" s="17"/>
    </row>
    <row r="209" spans="1:7" x14ac:dyDescent="0.2">
      <c r="A209" s="11">
        <v>199</v>
      </c>
      <c r="B209" s="11" t="s">
        <v>102</v>
      </c>
      <c r="C209" s="21" t="s">
        <v>105</v>
      </c>
      <c r="D209" s="32">
        <v>0.02</v>
      </c>
      <c r="E209" s="35" t="s">
        <v>59</v>
      </c>
      <c r="F209" s="15">
        <v>25254</v>
      </c>
      <c r="G209" s="17"/>
    </row>
    <row r="210" spans="1:7" x14ac:dyDescent="0.2">
      <c r="A210" s="11">
        <v>200</v>
      </c>
      <c r="B210" s="11" t="s">
        <v>102</v>
      </c>
      <c r="C210" s="21" t="s">
        <v>106</v>
      </c>
      <c r="D210" s="32">
        <v>0.01</v>
      </c>
      <c r="E210" s="35" t="s">
        <v>59</v>
      </c>
      <c r="F210" s="15">
        <v>408.7</v>
      </c>
      <c r="G210" s="17"/>
    </row>
    <row r="211" spans="1:7" x14ac:dyDescent="0.2">
      <c r="A211" s="11">
        <v>201</v>
      </c>
      <c r="B211" s="11" t="s">
        <v>102</v>
      </c>
      <c r="C211" s="21" t="s">
        <v>107</v>
      </c>
      <c r="D211" s="32">
        <v>0.35</v>
      </c>
      <c r="E211" s="35" t="s">
        <v>59</v>
      </c>
      <c r="F211" s="15">
        <v>14304.5</v>
      </c>
      <c r="G211" s="17"/>
    </row>
    <row r="212" spans="1:7" ht="30" x14ac:dyDescent="0.25">
      <c r="A212" s="11">
        <v>202</v>
      </c>
      <c r="B212" s="11" t="s">
        <v>102</v>
      </c>
      <c r="C212" s="41" t="s">
        <v>408</v>
      </c>
      <c r="D212" s="32">
        <v>1</v>
      </c>
      <c r="E212" s="35" t="s">
        <v>86</v>
      </c>
      <c r="F212" s="15">
        <v>201330</v>
      </c>
      <c r="G212" s="17"/>
    </row>
    <row r="213" spans="1:7" ht="30" x14ac:dyDescent="0.25">
      <c r="A213" s="11">
        <v>203</v>
      </c>
      <c r="B213" s="11" t="s">
        <v>102</v>
      </c>
      <c r="C213" s="41" t="s">
        <v>409</v>
      </c>
      <c r="D213" s="32">
        <v>1</v>
      </c>
      <c r="E213" s="33" t="s">
        <v>86</v>
      </c>
      <c r="F213" s="15">
        <v>201330</v>
      </c>
      <c r="G213" s="17"/>
    </row>
    <row r="214" spans="1:7" ht="30" x14ac:dyDescent="0.25">
      <c r="A214" s="11">
        <v>204</v>
      </c>
      <c r="B214" s="11" t="s">
        <v>102</v>
      </c>
      <c r="C214" s="41" t="s">
        <v>410</v>
      </c>
      <c r="D214" s="32">
        <v>1</v>
      </c>
      <c r="E214" s="35" t="s">
        <v>86</v>
      </c>
      <c r="F214" s="15">
        <v>152334</v>
      </c>
      <c r="G214" s="17"/>
    </row>
    <row r="215" spans="1:7" ht="30" x14ac:dyDescent="0.25">
      <c r="A215" s="11">
        <v>205</v>
      </c>
      <c r="B215" s="11" t="s">
        <v>102</v>
      </c>
      <c r="C215" s="41" t="s">
        <v>411</v>
      </c>
      <c r="D215" s="32">
        <v>1</v>
      </c>
      <c r="E215" s="33" t="s">
        <v>86</v>
      </c>
      <c r="F215" s="15">
        <v>94500</v>
      </c>
      <c r="G215" s="17"/>
    </row>
    <row r="216" spans="1:7" ht="45" x14ac:dyDescent="0.25">
      <c r="A216" s="11">
        <v>206</v>
      </c>
      <c r="B216" s="11" t="s">
        <v>102</v>
      </c>
      <c r="C216" s="41" t="s">
        <v>412</v>
      </c>
      <c r="D216" s="32">
        <v>1</v>
      </c>
      <c r="E216" s="35" t="s">
        <v>86</v>
      </c>
      <c r="F216" s="15">
        <v>150000</v>
      </c>
      <c r="G216" s="17"/>
    </row>
    <row r="217" spans="1:7" ht="30" x14ac:dyDescent="0.25">
      <c r="A217" s="11">
        <v>207</v>
      </c>
      <c r="B217" s="11" t="s">
        <v>102</v>
      </c>
      <c r="C217" s="41" t="s">
        <v>413</v>
      </c>
      <c r="D217" s="32">
        <v>1</v>
      </c>
      <c r="E217" s="33" t="s">
        <v>86</v>
      </c>
      <c r="F217" s="15">
        <v>97700</v>
      </c>
      <c r="G217" s="17"/>
    </row>
    <row r="218" spans="1:7" x14ac:dyDescent="0.2">
      <c r="A218" s="11">
        <v>208</v>
      </c>
      <c r="B218" s="11" t="s">
        <v>102</v>
      </c>
      <c r="C218" s="21" t="s">
        <v>414</v>
      </c>
      <c r="D218" s="32">
        <v>2</v>
      </c>
      <c r="E218" s="33" t="s">
        <v>86</v>
      </c>
      <c r="F218" s="15">
        <v>120000</v>
      </c>
      <c r="G218" s="17" t="s">
        <v>415</v>
      </c>
    </row>
    <row r="219" spans="1:7" x14ac:dyDescent="0.2">
      <c r="A219" s="36"/>
      <c r="B219" s="37" t="s">
        <v>65</v>
      </c>
      <c r="C219" s="39"/>
      <c r="D219" s="32"/>
      <c r="E219" s="35"/>
      <c r="F219" s="15"/>
      <c r="G219" s="17"/>
    </row>
    <row r="220" spans="1:7" x14ac:dyDescent="0.2">
      <c r="A220" s="11">
        <v>209</v>
      </c>
      <c r="B220" s="11">
        <v>10892</v>
      </c>
      <c r="C220" s="28" t="s">
        <v>63</v>
      </c>
      <c r="D220" s="22">
        <v>1</v>
      </c>
      <c r="E220" s="29" t="s">
        <v>4</v>
      </c>
      <c r="F220" s="15">
        <v>279583.33333333337</v>
      </c>
      <c r="G220" s="17"/>
    </row>
    <row r="221" spans="1:7" ht="25.5" x14ac:dyDescent="0.2">
      <c r="A221" s="11">
        <v>210</v>
      </c>
      <c r="B221" s="11">
        <v>11597</v>
      </c>
      <c r="C221" s="28" t="s">
        <v>64</v>
      </c>
      <c r="D221" s="22">
        <v>1</v>
      </c>
      <c r="E221" s="29" t="s">
        <v>4</v>
      </c>
      <c r="F221" s="15">
        <v>1118333.3333333335</v>
      </c>
      <c r="G221" s="17"/>
    </row>
    <row r="222" spans="1:7" x14ac:dyDescent="0.2">
      <c r="A222" s="11">
        <v>211</v>
      </c>
      <c r="B222" s="11">
        <v>9398</v>
      </c>
      <c r="C222" s="21" t="s">
        <v>98</v>
      </c>
      <c r="D222" s="22">
        <v>1</v>
      </c>
      <c r="E222" s="35" t="s">
        <v>86</v>
      </c>
      <c r="F222" s="15">
        <v>42700</v>
      </c>
      <c r="G222" s="17"/>
    </row>
    <row r="223" spans="1:7" x14ac:dyDescent="0.2">
      <c r="A223" s="11">
        <v>212</v>
      </c>
      <c r="B223" s="11">
        <v>10304</v>
      </c>
      <c r="C223" s="21" t="s">
        <v>99</v>
      </c>
      <c r="D223" s="22">
        <v>1</v>
      </c>
      <c r="E223" s="35" t="s">
        <v>4</v>
      </c>
      <c r="F223" s="15">
        <v>6037.9661016949158</v>
      </c>
      <c r="G223" s="17"/>
    </row>
    <row r="224" spans="1:7" x14ac:dyDescent="0.2">
      <c r="A224" s="11">
        <v>213</v>
      </c>
      <c r="B224" s="11">
        <v>10259</v>
      </c>
      <c r="C224" s="21" t="s">
        <v>100</v>
      </c>
      <c r="D224" s="22">
        <v>1</v>
      </c>
      <c r="E224" s="35" t="s">
        <v>4</v>
      </c>
      <c r="F224" s="15">
        <v>21711.864406779663</v>
      </c>
      <c r="G224" s="17"/>
    </row>
    <row r="225" spans="1:7" x14ac:dyDescent="0.2">
      <c r="A225" s="11">
        <v>214</v>
      </c>
      <c r="B225" s="11">
        <v>10488</v>
      </c>
      <c r="C225" s="21" t="s">
        <v>101</v>
      </c>
      <c r="D225" s="22">
        <v>1</v>
      </c>
      <c r="E225" s="35" t="s">
        <v>4</v>
      </c>
      <c r="F225" s="15">
        <v>6616.9491525423737</v>
      </c>
      <c r="G225" s="17"/>
    </row>
    <row r="226" spans="1:7" ht="25.5" x14ac:dyDescent="0.2">
      <c r="A226" s="11">
        <v>215</v>
      </c>
      <c r="B226" s="11" t="s">
        <v>398</v>
      </c>
      <c r="C226" s="24" t="s">
        <v>397</v>
      </c>
      <c r="D226" s="22">
        <v>4</v>
      </c>
      <c r="E226" s="35" t="s">
        <v>4</v>
      </c>
      <c r="F226" s="15">
        <v>179000</v>
      </c>
      <c r="G226" s="17" t="s">
        <v>399</v>
      </c>
    </row>
    <row r="227" spans="1:7" x14ac:dyDescent="0.2">
      <c r="A227" s="11">
        <v>216</v>
      </c>
      <c r="B227" s="11">
        <v>9686</v>
      </c>
      <c r="C227" s="21" t="s">
        <v>394</v>
      </c>
      <c r="D227" s="22">
        <v>1</v>
      </c>
      <c r="E227" s="40" t="s">
        <v>4</v>
      </c>
      <c r="F227" s="15">
        <v>178614</v>
      </c>
      <c r="G227" s="17"/>
    </row>
    <row r="228" spans="1:7" ht="23.25" x14ac:dyDescent="0.35">
      <c r="A228" s="5"/>
      <c r="B228" s="5"/>
      <c r="C228" s="3" t="s">
        <v>5</v>
      </c>
      <c r="F228" s="6" t="s">
        <v>407</v>
      </c>
    </row>
  </sheetData>
  <autoFilter ref="A6:G173"/>
  <pageMargins left="0.39370078740157483" right="0.39370078740157483" top="0.39370078740157483" bottom="0.39370078740157483" header="0.31496062992125984" footer="0.19685039370078741"/>
  <pageSetup paperSize="9" scale="86" fitToHeight="0" orientation="landscape" r:id="rId1"/>
  <headerFooter>
    <oddFooter>&amp;R&amp;P</oddFooter>
  </headerFooter>
  <ignoredErrors>
    <ignoredError sqref="B139:B141 B114:B117 B7:B15 B46:B50 B16:B20 B21:B25 B26:B30 B31:B34 B35 B36:B42 B43:B45 B51:B69 B70:B74 B75:B103 B104:B113 B118:B136 B137 B138 B142:B155 B156:B167 B178:B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Абибула Екатерина Васильевна</dc:creator>
  <cp:lastModifiedBy>Путилова Вера Владимировна</cp:lastModifiedBy>
  <cp:lastPrinted>2026-03-25T05:40:34Z</cp:lastPrinted>
  <dcterms:created xsi:type="dcterms:W3CDTF">2019-07-03T02:12:36Z</dcterms:created>
  <dcterms:modified xsi:type="dcterms:W3CDTF">2026-05-08T07:01:41Z</dcterms:modified>
</cp:coreProperties>
</file>